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000"/>
  </bookViews>
  <sheets>
    <sheet name="adat" sheetId="1" r:id="rId1"/>
    <sheet name="diagram" sheetId="2" r:id="rId2"/>
  </sheets>
  <definedNames>
    <definedName name="_xlnm.Print_Area" localSheetId="0">adat!$A$1:$Q$71</definedName>
    <definedName name="_xlnm.Print_Area" localSheetId="1">diagram!$A$1:$AV$116</definedName>
  </definedNames>
  <calcPr calcId="124519"/>
  <fileRecoveryPr repairLoad="1"/>
</workbook>
</file>

<file path=xl/calcChain.xml><?xml version="1.0" encoding="utf-8"?>
<calcChain xmlns="http://schemas.openxmlformats.org/spreadsheetml/2006/main">
  <c r="H17" i="1"/>
  <c r="G18"/>
  <c r="F18"/>
  <c r="E18"/>
  <c r="D18"/>
  <c r="C18"/>
  <c r="B18"/>
  <c r="H21" l="1"/>
  <c r="H20" l="1"/>
  <c r="Y41" i="2" l="1"/>
  <c r="Y42"/>
  <c r="Q40"/>
  <c r="Q41"/>
  <c r="Q42"/>
  <c r="Y80"/>
  <c r="Y81"/>
  <c r="Q80"/>
  <c r="Q81"/>
  <c r="I79"/>
  <c r="I80"/>
  <c r="I81"/>
  <c r="A79"/>
  <c r="A80"/>
  <c r="I41"/>
  <c r="I42"/>
  <c r="A40"/>
  <c r="A41"/>
  <c r="A42"/>
  <c r="AO22" l="1"/>
  <c r="AO21"/>
  <c r="AO20"/>
  <c r="AG22"/>
  <c r="AG21"/>
  <c r="AG20"/>
  <c r="G30" i="1" l="1"/>
  <c r="G39" s="1"/>
  <c r="F30"/>
  <c r="F39" s="1"/>
  <c r="E30"/>
  <c r="E39" s="1"/>
  <c r="D30"/>
  <c r="D39" s="1"/>
  <c r="C30"/>
  <c r="C39" s="1"/>
  <c r="B30"/>
  <c r="B39" s="1"/>
  <c r="AO1" i="2" l="1"/>
  <c r="AG1"/>
  <c r="Y98"/>
  <c r="Q98"/>
  <c r="Y20"/>
  <c r="Q20"/>
  <c r="Q1"/>
  <c r="A59"/>
  <c r="H25" i="1"/>
  <c r="I117" i="2"/>
  <c r="A117"/>
  <c r="I98"/>
  <c r="A98"/>
  <c r="I20"/>
  <c r="A20"/>
  <c r="I1"/>
  <c r="A1"/>
  <c r="A2"/>
  <c r="Y100" l="1"/>
  <c r="Y99"/>
  <c r="I22"/>
  <c r="I21"/>
  <c r="I3"/>
  <c r="I2"/>
  <c r="I61"/>
  <c r="I60"/>
  <c r="A81"/>
  <c r="I39" i="1" l="1"/>
  <c r="H39"/>
  <c r="D45"/>
  <c r="E45"/>
  <c r="F45"/>
  <c r="G45"/>
  <c r="C45"/>
  <c r="H10" l="1"/>
  <c r="I10"/>
  <c r="H8"/>
  <c r="I8"/>
  <c r="H51" l="1"/>
  <c r="I51"/>
  <c r="I48" l="1"/>
  <c r="H48"/>
  <c r="H18" l="1"/>
  <c r="H7"/>
  <c r="I7"/>
  <c r="H9"/>
  <c r="I9"/>
  <c r="H11"/>
  <c r="I11"/>
  <c r="H12"/>
  <c r="I12"/>
  <c r="H13"/>
  <c r="I13"/>
  <c r="H15"/>
  <c r="I15"/>
  <c r="H14"/>
  <c r="I14"/>
  <c r="H16"/>
  <c r="I16"/>
  <c r="I17"/>
  <c r="H19"/>
  <c r="I19"/>
  <c r="I20"/>
  <c r="I21"/>
  <c r="H22"/>
  <c r="I22"/>
  <c r="H23"/>
  <c r="I23"/>
  <c r="H24"/>
  <c r="I24"/>
  <c r="I25"/>
  <c r="H30"/>
  <c r="I30"/>
  <c r="H31"/>
  <c r="I31"/>
  <c r="H32"/>
  <c r="I32"/>
  <c r="H33"/>
  <c r="I33"/>
  <c r="I34"/>
  <c r="H35"/>
  <c r="I35"/>
  <c r="H36"/>
  <c r="I36"/>
  <c r="H37"/>
  <c r="I37"/>
  <c r="H38"/>
  <c r="I38"/>
  <c r="H45"/>
  <c r="I45"/>
  <c r="H46"/>
  <c r="I46"/>
  <c r="H47"/>
  <c r="I47"/>
  <c r="H49"/>
  <c r="I49"/>
  <c r="H50"/>
  <c r="I50"/>
  <c r="H52"/>
  <c r="I52"/>
  <c r="H53"/>
  <c r="I53"/>
  <c r="H54"/>
  <c r="I54"/>
  <c r="H55"/>
  <c r="I55"/>
  <c r="H56"/>
  <c r="I56"/>
  <c r="H57"/>
  <c r="I57"/>
  <c r="I18" l="1"/>
  <c r="AO3" i="2" l="1"/>
  <c r="AO2"/>
  <c r="AG3"/>
  <c r="AG2"/>
  <c r="Q100"/>
  <c r="Q99"/>
  <c r="Y61"/>
  <c r="Y60"/>
  <c r="Q61"/>
  <c r="Q60"/>
  <c r="Y22"/>
  <c r="Y21"/>
  <c r="Q22"/>
  <c r="Q21"/>
  <c r="Y3" l="1"/>
  <c r="Y2"/>
  <c r="Q3"/>
  <c r="Q2"/>
  <c r="I119" l="1"/>
  <c r="A119"/>
  <c r="A61"/>
  <c r="A60"/>
  <c r="A22"/>
  <c r="A21"/>
  <c r="A3"/>
</calcChain>
</file>

<file path=xl/sharedStrings.xml><?xml version="1.0" encoding="utf-8"?>
<sst xmlns="http://schemas.openxmlformats.org/spreadsheetml/2006/main" count="96" uniqueCount="76">
  <si>
    <t>Elfogások száma</t>
  </si>
  <si>
    <t>Előállítások száma</t>
  </si>
  <si>
    <t>Biztonsági intézkedések száma</t>
  </si>
  <si>
    <t>Elrendelt elővezetések száma</t>
  </si>
  <si>
    <t>Szabálysértési feljelentések száma</t>
  </si>
  <si>
    <t>Büntető feljelentések száma</t>
  </si>
  <si>
    <t>Tulajdon elleni szabálysértési ügyek száma</t>
  </si>
  <si>
    <t>Személysérüléses közúti közlekedési balesetek száma</t>
  </si>
  <si>
    <t>Személysérüléses közúti közlekedési baleset során meghalt, illetve megsérült személyek száma (fő)</t>
  </si>
  <si>
    <t>SIS találatok</t>
  </si>
  <si>
    <t>Végrehajtott elővezetések száma</t>
  </si>
  <si>
    <t>Kiszabott helyszíni bírságok összege (ezer Ft)</t>
  </si>
  <si>
    <t>Meghalt személyek száma (fő)</t>
  </si>
  <si>
    <t>Súlyosan sérült személyek száma (fő)</t>
  </si>
  <si>
    <t>Könnyen sérült személyek száma (fő)</t>
  </si>
  <si>
    <t>Elrendelt és végrehajtott elővezetések száma</t>
  </si>
  <si>
    <t>2010. év</t>
  </si>
  <si>
    <t>Személysérüléses közúti közlekedési balesetek megoszlása</t>
  </si>
  <si>
    <t>Halálos közúti közlekedési balesetek száma</t>
  </si>
  <si>
    <t>Súlyos sérüléses közúti közlekedési balesetek száma</t>
  </si>
  <si>
    <t>Könnyű sérüléses közúti közlekedési balesetek száma</t>
  </si>
  <si>
    <t>Személysérüléses közúti közlekedési balesetekben meghalt személyek száma (fő)</t>
  </si>
  <si>
    <t>Személysérüléses közúti közlekedési balesetekben súlyosan megsérült személyek száma (fő)</t>
  </si>
  <si>
    <t>Ittasan okozott személysérüléses közúti közlekedési balesetek száma</t>
  </si>
  <si>
    <t>Embercsempészés bűncselekmények száma</t>
  </si>
  <si>
    <t>Közokirat-hamisítás bűncselekmények száma</t>
  </si>
  <si>
    <t>Tiltott határátlépés és kísérlete szabálysértések száma</t>
  </si>
  <si>
    <t>Külföldiek rendészetével kapcsolatos szabálysértések száma</t>
  </si>
  <si>
    <t>A melléklet elkészítéséhez szükséges a Microsoft Excel 2013-as verziója, melyben a Lapelrendezés fülön a Színek közül az Office 2007-2010 színei legyenek beállítva.</t>
  </si>
  <si>
    <t>Illegális migrációhoz kapcsolódó jogellenes cselekmények száma</t>
  </si>
  <si>
    <t>Az adatok tartalmazzák a túltartózkodások számát is.</t>
  </si>
  <si>
    <t>2019. év</t>
  </si>
  <si>
    <t>2020. év</t>
  </si>
  <si>
    <t>2021. év</t>
  </si>
  <si>
    <t>2022. év</t>
  </si>
  <si>
    <t>Pozitív eredményű alkoholszonda alkalmazások száma</t>
  </si>
  <si>
    <t>2023. év</t>
  </si>
  <si>
    <t>Változás 2022–2023.</t>
  </si>
  <si>
    <t>Dinamika 2022–2023. (%)</t>
  </si>
  <si>
    <t>FIND találatok</t>
  </si>
  <si>
    <t>Feltartóztatott és átkísért személyek száma: 8 km-es sávon túlról</t>
  </si>
  <si>
    <t>Feltartóztatott és átkísért személyek száma: 8 km-es sávból</t>
  </si>
  <si>
    <t>ebből járművezető</t>
  </si>
  <si>
    <t>Rendészeti állomány tényleges közterületi szolgálati idő (óra)</t>
  </si>
  <si>
    <t>Rendészeti állomány közterületi szolgálati létszám (fő)</t>
  </si>
  <si>
    <t>2010. és 2019–2023. statisztikai kimutatása</t>
  </si>
  <si>
    <t>2021–2023. statisztikai kimutatása</t>
  </si>
  <si>
    <t>2019–2023. statisztikai kimutatása</t>
  </si>
  <si>
    <t>Szándékos bűncselekmény elkövetésén tettenérés miatti elfogások száma</t>
  </si>
  <si>
    <t>Bűncselekmény gyanúja miatti előállítások száma</t>
  </si>
  <si>
    <t>Ittasan okozott személysérüléses közúti közlekedési balesetek aránya</t>
  </si>
  <si>
    <t>A diagramok címsorában ide hivatkozó képletek találhatók, ezért csak ezen az egy helyen kell átírni!</t>
  </si>
  <si>
    <t>Az A2-es cellába a vármegyei (fővárosi) rendőr-főkapitányság vagy a beszámolót tartó szervezeti egység megnevezését kell írni!</t>
  </si>
  <si>
    <t>Szabálysértési feljelentések és helyszíni bírsággal sújtott személyek száma</t>
  </si>
  <si>
    <t>Egy főre jutó helyszíni bírság összege (Ft)</t>
  </si>
  <si>
    <r>
      <rPr>
        <b/>
        <sz val="10"/>
        <color theme="1"/>
        <rFont val="Times New Roman"/>
        <family val="1"/>
        <charset val="238"/>
      </rPr>
      <t xml:space="preserve">Illegális migrációhoz kapcsolódó jogellenes cselekmények száma: </t>
    </r>
    <r>
      <rPr>
        <sz val="10"/>
        <color theme="1"/>
        <rFont val="Times New Roman"/>
        <family val="1"/>
        <charset val="238"/>
      </rPr>
      <t>a 2018–2023. évre vonatkozó számadat tartalmazza a határzárral kapcsolatos bűncselekmények adatait is.</t>
    </r>
  </si>
  <si>
    <r>
      <rPr>
        <b/>
        <sz val="10"/>
        <color theme="1"/>
        <rFont val="Times New Roman"/>
        <family val="1"/>
        <charset val="238"/>
      </rPr>
      <t>Külföldiek rendészetével kapcsolatos szabálysértés:</t>
    </r>
    <r>
      <rPr>
        <sz val="10"/>
        <color theme="1"/>
        <rFont val="Times New Roman"/>
        <family val="1"/>
        <charset val="238"/>
      </rPr>
      <t xml:space="preserve"> a 29000/61-49/2016. ált. számon jóváhagyott, a Robotzsaru Neo Határrendészeti Modul fejlesztésével kapcsolatos feladatterv alapján a külföldiek rendészetével kapcsolatos szabálysértések számítási metodikája megváltozott, az új számítás szerint ebben a kategóriában kell nyilvántartani a túltartózkodások számát a korábbi évek tekintetében is.</t>
    </r>
  </si>
  <si>
    <t>Határzárral kapcsolatos bűncselekmények száma</t>
  </si>
  <si>
    <r>
      <rPr>
        <b/>
        <sz val="10"/>
        <color theme="1"/>
        <rFont val="Times New Roman"/>
        <family val="1"/>
        <charset val="238"/>
      </rPr>
      <t xml:space="preserve">Embercsempész bűncselekmények száma: </t>
    </r>
    <r>
      <rPr>
        <sz val="10"/>
        <color theme="1"/>
        <rFont val="Times New Roman"/>
        <family val="1"/>
        <charset val="238"/>
      </rPr>
      <t>a 2018–2023. évre vonatkozó számadat tartalmazza a jogellenes tartózkodás elősegítése bűncselekmény adatait is.</t>
    </r>
  </si>
  <si>
    <t>Nemzeti körözések</t>
  </si>
  <si>
    <t>Határátkelőhelyeken átléptetett személyek száma</t>
  </si>
  <si>
    <t>Határátkelőhelyeken átléptetett járművek száma</t>
  </si>
  <si>
    <t>Tulajdon elleni szabálysértési ügyek felderítési mutatója</t>
  </si>
  <si>
    <t>!!!A színnel jelzett cellákban található képleteket TILOS törölni [pl.: "Egy főre jutó helyszíni bírság összege (Ft); "Változás 2022–2023."; "Dinamika 2022–2023. (%)"]!!!</t>
  </si>
  <si>
    <t>Helyszíni bírsággal sújtott személyek száma</t>
  </si>
  <si>
    <t>KÖZÚTI KÖZLEKEDÉSI BALESETI ADATOK</t>
  </si>
  <si>
    <r>
      <t>HATÁRRENDÉSZETI ADATOK</t>
    </r>
    <r>
      <rPr>
        <b/>
        <u/>
        <sz val="10"/>
        <color indexed="8"/>
        <rFont val="Times New Roman"/>
        <family val="1"/>
        <charset val="238"/>
      </rPr>
      <t xml:space="preserve"> </t>
    </r>
    <r>
      <rPr>
        <u/>
        <sz val="10"/>
        <color indexed="8"/>
        <rFont val="Times New Roman"/>
        <family val="1"/>
        <charset val="238"/>
      </rPr>
      <t>(amennyiben a vármegye rendelkezik Schengen külső határszakasszal!)</t>
    </r>
  </si>
  <si>
    <r>
      <t>INTÉZKEDÉSI MUTATÓK, RENDÉSZETI ADATOK</t>
    </r>
    <r>
      <rPr>
        <u/>
        <sz val="10"/>
        <rFont val="Times New Roman"/>
        <family val="1"/>
        <charset val="238"/>
      </rPr>
      <t xml:space="preserve"> (</t>
    </r>
    <r>
      <rPr>
        <b/>
        <u/>
        <sz val="10"/>
        <rFont val="Times New Roman"/>
        <family val="1"/>
        <charset val="238"/>
      </rPr>
      <t>a teljes rendészeti állomány vonatkozásában!)</t>
    </r>
  </si>
  <si>
    <t>Az adatokat aktualizálni KELL az adott rendőr-főkapitányság esetében, mert a mintatáblázat az összes szervezeti elemre vonatkozó éves adatokat tartalmazza!</t>
  </si>
  <si>
    <t>Alkoholszonda alkalmazások száma összesen</t>
  </si>
  <si>
    <t>Személysérüléses közúti közlekedési balesetekben könnyen megsérült személyek száma (fő)</t>
  </si>
  <si>
    <t>Személysérüléses közúti közlekedési balesetet szenvedett személyek száma (fő)</t>
  </si>
  <si>
    <t>Személysérüléses közúti közlekedési balesetet szenvedett személyek megoszlása (fő)</t>
  </si>
  <si>
    <t>Létavértes</t>
  </si>
  <si>
    <t>Berettyóújfalui Rendőrkapitányság</t>
  </si>
  <si>
    <t>n.a.</t>
  </si>
</sst>
</file>

<file path=xl/styles.xml><?xml version="1.0" encoding="utf-8"?>
<styleSheet xmlns="http://schemas.openxmlformats.org/spreadsheetml/2006/main">
  <numFmts count="1">
    <numFmt numFmtId="164" formatCode="0.0%"/>
  </numFmts>
  <fonts count="17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u/>
      <sz val="10"/>
      <color indexed="8"/>
      <name val="Times New Roman"/>
      <family val="1"/>
      <charset val="238"/>
    </font>
    <font>
      <u/>
      <sz val="10"/>
      <color indexed="8"/>
      <name val="Times New Roman"/>
      <family val="1"/>
      <charset val="238"/>
    </font>
    <font>
      <b/>
      <u/>
      <sz val="10"/>
      <name val="Times New Roman"/>
      <family val="1"/>
      <charset val="238"/>
    </font>
    <font>
      <u/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3" fontId="5" fillId="0" borderId="0" xfId="0" applyNumberFormat="1" applyFont="1"/>
    <xf numFmtId="0" fontId="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shrinkToFit="1"/>
    </xf>
    <xf numFmtId="3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5"/>
    </xf>
    <xf numFmtId="3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5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9" fillId="0" borderId="0" xfId="0" applyFont="1" applyFill="1" applyAlignment="1">
      <alignment vertical="center" wrapText="1"/>
    </xf>
    <xf numFmtId="0" fontId="1" fillId="0" borderId="0" xfId="0" applyFont="1" applyFill="1" applyAlignment="1"/>
    <xf numFmtId="0" fontId="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Fill="1"/>
    <xf numFmtId="3" fontId="9" fillId="0" borderId="1" xfId="0" applyNumberFormat="1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3" fontId="9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shrinkToFit="1"/>
    </xf>
    <xf numFmtId="0" fontId="1" fillId="0" borderId="0" xfId="0" applyFont="1" applyBorder="1"/>
    <xf numFmtId="0" fontId="6" fillId="0" borderId="0" xfId="0" applyFont="1" applyFill="1"/>
    <xf numFmtId="0" fontId="7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3" borderId="0" xfId="0" applyFont="1" applyFill="1"/>
    <xf numFmtId="0" fontId="3" fillId="0" borderId="2" xfId="0" applyFont="1" applyBorder="1"/>
    <xf numFmtId="0" fontId="1" fillId="0" borderId="0" xfId="0" applyFont="1" applyAlignment="1">
      <alignment horizontal="center"/>
    </xf>
    <xf numFmtId="10" fontId="8" fillId="3" borderId="1" xfId="1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 shrinkToFit="1"/>
    </xf>
    <xf numFmtId="0" fontId="1" fillId="7" borderId="1" xfId="0" applyNumberFormat="1" applyFont="1" applyFill="1" applyBorder="1" applyAlignment="1">
      <alignment vertical="center" wrapText="1"/>
    </xf>
    <xf numFmtId="0" fontId="1" fillId="7" borderId="0" xfId="0" applyFont="1" applyFill="1" applyAlignment="1">
      <alignment horizontal="left"/>
    </xf>
    <xf numFmtId="0" fontId="1" fillId="6" borderId="1" xfId="0" applyNumberFormat="1" applyFont="1" applyFill="1" applyBorder="1" applyAlignment="1">
      <alignment horizontal="left" vertical="center" wrapText="1" indent="5"/>
    </xf>
    <xf numFmtId="0" fontId="1" fillId="6" borderId="0" xfId="0" applyFont="1" applyFill="1" applyAlignment="1">
      <alignment horizontal="left"/>
    </xf>
    <xf numFmtId="0" fontId="1" fillId="8" borderId="1" xfId="0" applyNumberFormat="1" applyFont="1" applyFill="1" applyBorder="1" applyAlignment="1">
      <alignment horizontal="left" vertical="center" wrapText="1" indent="5"/>
    </xf>
    <xf numFmtId="0" fontId="1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1" fillId="0" borderId="10" xfId="0" applyFont="1" applyBorder="1"/>
    <xf numFmtId="0" fontId="1" fillId="0" borderId="8" xfId="0" applyFont="1" applyBorder="1"/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1" fillId="0" borderId="5" xfId="0" applyFont="1" applyBorder="1"/>
    <xf numFmtId="0" fontId="7" fillId="9" borderId="0" xfId="0" applyFont="1" applyFill="1" applyAlignment="1">
      <alignment vertical="center"/>
    </xf>
    <xf numFmtId="0" fontId="7" fillId="9" borderId="0" xfId="0" applyFont="1" applyFill="1" applyAlignment="1">
      <alignment vertical="center" wrapText="1"/>
    </xf>
    <xf numFmtId="0" fontId="1" fillId="9" borderId="0" xfId="0" applyFont="1" applyFill="1"/>
    <xf numFmtId="0" fontId="1" fillId="0" borderId="4" xfId="0" applyFont="1" applyBorder="1"/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 shrinkToFit="1"/>
    </xf>
    <xf numFmtId="3" fontId="9" fillId="0" borderId="13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shrinkToFit="1"/>
    </xf>
    <xf numFmtId="3" fontId="9" fillId="5" borderId="15" xfId="0" applyNumberFormat="1" applyFont="1" applyFill="1" applyBorder="1" applyAlignment="1">
      <alignment horizontal="center" vertical="center" shrinkToFit="1"/>
    </xf>
    <xf numFmtId="3" fontId="1" fillId="0" borderId="15" xfId="0" applyNumberFormat="1" applyFont="1" applyBorder="1" applyAlignment="1">
      <alignment horizontal="center" vertical="center" shrinkToFit="1"/>
    </xf>
    <xf numFmtId="3" fontId="1" fillId="0" borderId="16" xfId="0" applyNumberFormat="1" applyFont="1" applyBorder="1" applyAlignment="1">
      <alignment horizontal="center" vertical="center" shrinkToFit="1"/>
    </xf>
    <xf numFmtId="3" fontId="1" fillId="0" borderId="11" xfId="0" applyNumberFormat="1" applyFont="1" applyBorder="1" applyAlignment="1">
      <alignment horizontal="center" vertical="center" shrinkToFit="1"/>
    </xf>
    <xf numFmtId="3" fontId="1" fillId="0" borderId="12" xfId="0" applyNumberFormat="1" applyFont="1" applyBorder="1" applyAlignment="1">
      <alignment horizontal="center" vertical="center" shrinkToFit="1"/>
    </xf>
    <xf numFmtId="3" fontId="9" fillId="5" borderId="11" xfId="0" applyNumberFormat="1" applyFont="1" applyFill="1" applyBorder="1" applyAlignment="1">
      <alignment horizontal="center" vertical="center" wrapText="1"/>
    </xf>
    <xf numFmtId="3" fontId="9" fillId="5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shrinkToFit="1"/>
    </xf>
    <xf numFmtId="3" fontId="1" fillId="0" borderId="0" xfId="0" applyNumberFormat="1" applyFont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shrinkToFit="1"/>
    </xf>
    <xf numFmtId="10" fontId="9" fillId="3" borderId="1" xfId="1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164" fontId="1" fillId="0" borderId="11" xfId="1" applyNumberFormat="1" applyFont="1" applyBorder="1" applyAlignment="1">
      <alignment horizontal="center" vertical="center"/>
    </xf>
    <xf numFmtId="164" fontId="9" fillId="0" borderId="11" xfId="1" applyNumberFormat="1" applyFont="1" applyBorder="1" applyAlignment="1">
      <alignment horizontal="center" vertical="center"/>
    </xf>
    <xf numFmtId="164" fontId="9" fillId="0" borderId="12" xfId="1" applyNumberFormat="1" applyFont="1" applyBorder="1" applyAlignment="1">
      <alignment horizontal="center" vertical="center"/>
    </xf>
    <xf numFmtId="0" fontId="1" fillId="8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shrinkToFit="1"/>
    </xf>
    <xf numFmtId="0" fontId="4" fillId="0" borderId="0" xfId="0" applyFont="1" applyFill="1" applyAlignment="1">
      <alignment horizontal="center" shrinkToFi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colors>
    <mruColors>
      <color rgb="FFFDE9D9"/>
      <color rgb="FFFF0000"/>
      <color rgb="FF4B76FF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5344107129937962E-2"/>
          <c:y val="0.20283576388888888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adat!$A$24</c:f>
              <c:strCache>
                <c:ptCount val="1"/>
                <c:pt idx="0">
                  <c:v>Tulajdon elleni szabálysértési ügyek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adat!$C$6:$G$6</c:f>
              <c:strCache>
                <c:ptCount val="5"/>
                <c:pt idx="0">
                  <c:v>2019. év</c:v>
                </c:pt>
                <c:pt idx="1">
                  <c:v>2020. év</c:v>
                </c:pt>
                <c:pt idx="2">
                  <c:v>2021. év</c:v>
                </c:pt>
                <c:pt idx="3">
                  <c:v>2022. év</c:v>
                </c:pt>
                <c:pt idx="4">
                  <c:v>2023. év</c:v>
                </c:pt>
              </c:strCache>
            </c:strRef>
          </c:cat>
          <c:val>
            <c:numRef>
              <c:f>adat!$C$24:$G$24</c:f>
              <c:numCache>
                <c:formatCode>#,##0</c:formatCode>
                <c:ptCount val="5"/>
                <c:pt idx="0">
                  <c:v>7</c:v>
                </c:pt>
                <c:pt idx="1">
                  <c:v>12</c:v>
                </c:pt>
                <c:pt idx="2">
                  <c:v>6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3A-469C-A92F-5197696C5780}"/>
            </c:ext>
          </c:extLst>
        </c:ser>
        <c:dLbls/>
        <c:gapWidth val="50"/>
        <c:axId val="118206848"/>
        <c:axId val="118208384"/>
      </c:barChart>
      <c:catAx>
        <c:axId val="1182068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18208384"/>
        <c:crosses val="autoZero"/>
        <c:auto val="1"/>
        <c:lblAlgn val="ctr"/>
        <c:lblOffset val="100"/>
      </c:catAx>
      <c:valAx>
        <c:axId val="11820838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18206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52459782289E-2"/>
          <c:y val="0.20283576388888888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adat!$A$10</c:f>
              <c:strCache>
                <c:ptCount val="1"/>
                <c:pt idx="0">
                  <c:v>Bűncselekmény gyanúja miatti előállítások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adat!$B$10:$G$10</c:f>
              <c:numCache>
                <c:formatCode>#,##0</c:formatCode>
                <c:ptCount val="6"/>
                <c:pt idx="0">
                  <c:v>14</c:v>
                </c:pt>
                <c:pt idx="1">
                  <c:v>39</c:v>
                </c:pt>
                <c:pt idx="2">
                  <c:v>33</c:v>
                </c:pt>
                <c:pt idx="3">
                  <c:v>33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51-4CF9-8169-A4607F7C2541}"/>
            </c:ext>
          </c:extLst>
        </c:ser>
        <c:dLbls/>
        <c:gapWidth val="50"/>
        <c:axId val="128250624"/>
        <c:axId val="128252160"/>
      </c:barChart>
      <c:catAx>
        <c:axId val="1282506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252160"/>
        <c:crosses val="autoZero"/>
        <c:auto val="1"/>
        <c:lblAlgn val="ctr"/>
        <c:lblOffset val="100"/>
      </c:catAx>
      <c:valAx>
        <c:axId val="12825216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2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5.9986585136922316E-2"/>
          <c:y val="0.21165520833333334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adat!$A$38</c:f>
              <c:strCache>
                <c:ptCount val="1"/>
                <c:pt idx="0">
                  <c:v>Ittasan okozott személysérüléses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adat!$B$38:$G$38</c:f>
              <c:numCache>
                <c:formatCode>#,##0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29-4456-9B27-84CD1886F98B}"/>
            </c:ext>
          </c:extLst>
        </c:ser>
        <c:dLbls/>
        <c:gapWidth val="50"/>
        <c:axId val="128374656"/>
        <c:axId val="128376192"/>
      </c:barChart>
      <c:catAx>
        <c:axId val="1283746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376192"/>
        <c:crosses val="autoZero"/>
        <c:auto val="1"/>
        <c:lblAlgn val="ctr"/>
        <c:lblOffset val="100"/>
      </c:catAx>
      <c:valAx>
        <c:axId val="12837619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374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7.0701601557474056E-2"/>
          <c:y val="0.21606493055555559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adat!$A$37</c:f>
              <c:strCache>
                <c:ptCount val="1"/>
                <c:pt idx="0">
                  <c:v>Könnyen 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adat!$B$37:$G$37</c:f>
              <c:numCache>
                <c:formatCode>#,##0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9</c:v>
                </c:pt>
                <c:pt idx="3">
                  <c:v>8</c:v>
                </c:pt>
                <c:pt idx="4">
                  <c:v>16</c:v>
                </c:pt>
                <c:pt idx="5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97-48B8-8E1E-A059D7C10790}"/>
            </c:ext>
          </c:extLst>
        </c:ser>
        <c:dLbls/>
        <c:gapWidth val="50"/>
        <c:axId val="128400000"/>
        <c:axId val="128414080"/>
      </c:barChart>
      <c:catAx>
        <c:axId val="1284000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414080"/>
        <c:crosses val="autoZero"/>
        <c:auto val="1"/>
        <c:lblAlgn val="ctr"/>
        <c:lblOffset val="100"/>
      </c:catAx>
      <c:valAx>
        <c:axId val="12841408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400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39242060233E-2"/>
          <c:y val="0.21606493055555559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adat!$A$36</c:f>
              <c:strCache>
                <c:ptCount val="1"/>
                <c:pt idx="0">
                  <c:v>Súlyosan 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adat!$B$36:$G$36</c:f>
              <c:numCache>
                <c:formatCode>#,##0</c:formatCode>
                <c:ptCount val="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83-4468-8874-A7773CC78574}"/>
            </c:ext>
          </c:extLst>
        </c:ser>
        <c:dLbls/>
        <c:gapWidth val="50"/>
        <c:axId val="128433536"/>
        <c:axId val="128439424"/>
      </c:barChart>
      <c:catAx>
        <c:axId val="1284335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439424"/>
        <c:crosses val="autoZero"/>
        <c:auto val="1"/>
        <c:lblAlgn val="ctr"/>
        <c:lblOffset val="100"/>
      </c:catAx>
      <c:valAx>
        <c:axId val="12843942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43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5.7307831031784377E-2"/>
          <c:y val="0.18960659722222226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adat!$A$35</c:f>
              <c:strCache>
                <c:ptCount val="1"/>
                <c:pt idx="0">
                  <c:v>Meghalt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adat!$B$35:$G$35</c:f>
              <c:numCache>
                <c:formatCode>#,##0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A6-4CC2-B550-23E533057C7F}"/>
            </c:ext>
          </c:extLst>
        </c:ser>
        <c:dLbls/>
        <c:gapWidth val="50"/>
        <c:axId val="128562688"/>
        <c:axId val="128564224"/>
      </c:barChart>
      <c:catAx>
        <c:axId val="1285626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564224"/>
        <c:crosses val="autoZero"/>
        <c:auto val="1"/>
        <c:lblAlgn val="ctr"/>
        <c:lblOffset val="100"/>
      </c:catAx>
      <c:valAx>
        <c:axId val="12856422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562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39242060233E-2"/>
          <c:y val="0.18519687500000001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adat!$A$34</c:f>
              <c:strCache>
                <c:ptCount val="1"/>
                <c:pt idx="0">
                  <c:v>Személysérüléses közúti közlekedési baleset során meghalt, illetve megsérült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adat!$B$34:$G$34</c:f>
              <c:numCache>
                <c:formatCode>#,##0</c:formatCode>
                <c:ptCount val="6"/>
                <c:pt idx="0">
                  <c:v>7</c:v>
                </c:pt>
                <c:pt idx="1">
                  <c:v>17</c:v>
                </c:pt>
                <c:pt idx="2">
                  <c:v>14</c:v>
                </c:pt>
                <c:pt idx="3">
                  <c:v>9</c:v>
                </c:pt>
                <c:pt idx="4">
                  <c:v>22</c:v>
                </c:pt>
                <c:pt idx="5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E-4FC7-8075-3D2E144A570A}"/>
            </c:ext>
          </c:extLst>
        </c:ser>
        <c:dLbls/>
        <c:gapWidth val="50"/>
        <c:axId val="128583936"/>
        <c:axId val="128589824"/>
      </c:barChart>
      <c:catAx>
        <c:axId val="1285839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589824"/>
        <c:crosses val="autoZero"/>
        <c:auto val="1"/>
        <c:lblAlgn val="ctr"/>
        <c:lblOffset val="100"/>
      </c:catAx>
      <c:valAx>
        <c:axId val="12858982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58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39242060233E-2"/>
          <c:y val="0.19401631944444447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adat!$A$33</c:f>
              <c:strCache>
                <c:ptCount val="1"/>
                <c:pt idx="0">
                  <c:v>Könnyű sérüléses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adat!$B$33:$G$33</c:f>
              <c:numCache>
                <c:formatCode>#,##0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A3-4E4F-983F-8592A59001C2}"/>
            </c:ext>
          </c:extLst>
        </c:ser>
        <c:dLbls/>
        <c:gapWidth val="50"/>
        <c:axId val="128596992"/>
        <c:axId val="128631552"/>
      </c:barChart>
      <c:catAx>
        <c:axId val="1285969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631552"/>
        <c:crosses val="autoZero"/>
        <c:auto val="1"/>
        <c:lblAlgn val="ctr"/>
        <c:lblOffset val="100"/>
      </c:catAx>
      <c:valAx>
        <c:axId val="12863155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59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8022847452336124E-2"/>
          <c:y val="0.20283576388888888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adat!$A$32</c:f>
              <c:strCache>
                <c:ptCount val="1"/>
                <c:pt idx="0">
                  <c:v>Súlyos sérüléses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adat!$B$32:$G$32</c:f>
              <c:numCache>
                <c:formatCode>#,##0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A1-4074-B056-FDA30277C150}"/>
            </c:ext>
          </c:extLst>
        </c:ser>
        <c:dLbls/>
        <c:gapWidth val="50"/>
        <c:axId val="128651264"/>
        <c:axId val="128652800"/>
      </c:barChart>
      <c:catAx>
        <c:axId val="128651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652800"/>
        <c:crosses val="autoZero"/>
        <c:auto val="1"/>
        <c:lblAlgn val="ctr"/>
        <c:lblOffset val="100"/>
      </c:catAx>
      <c:valAx>
        <c:axId val="12865280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651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39242060233E-2"/>
          <c:y val="0.21165520833333334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adat!$A$30</c:f>
              <c:strCache>
                <c:ptCount val="1"/>
                <c:pt idx="0">
                  <c:v>Személysérüléses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adat!$B$30:$G$30</c:f>
              <c:numCache>
                <c:formatCode>#,##0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14</c:v>
                </c:pt>
                <c:pt idx="3">
                  <c:v>7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36-4A38-8F3F-DA6F72541F16}"/>
            </c:ext>
          </c:extLst>
        </c:ser>
        <c:dLbls/>
        <c:gapWidth val="50"/>
        <c:axId val="128697088"/>
        <c:axId val="128698624"/>
      </c:barChart>
      <c:catAx>
        <c:axId val="1286970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698624"/>
        <c:crosses val="autoZero"/>
        <c:auto val="1"/>
        <c:lblAlgn val="ctr"/>
        <c:lblOffset val="100"/>
      </c:catAx>
      <c:valAx>
        <c:axId val="12869862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69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39242060233E-2"/>
          <c:y val="0.21165520833333334"/>
          <c:w val="0.92143578353559863"/>
          <c:h val="0.70392193798741665"/>
        </c:manualLayout>
      </c:layout>
      <c:barChart>
        <c:barDir val="col"/>
        <c:grouping val="stacked"/>
        <c:ser>
          <c:idx val="2"/>
          <c:order val="0"/>
          <c:tx>
            <c:strRef>
              <c:f>adat!$A$33</c:f>
              <c:strCache>
                <c:ptCount val="1"/>
                <c:pt idx="0">
                  <c:v>Könnyű sérüléses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adat!$B$33:$G$33</c:f>
              <c:numCache>
                <c:formatCode>#,##0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4E-486A-AE21-6BF956FF85F3}"/>
            </c:ext>
          </c:extLst>
        </c:ser>
        <c:ser>
          <c:idx val="1"/>
          <c:order val="1"/>
          <c:tx>
            <c:strRef>
              <c:f>adat!$A$32</c:f>
              <c:strCache>
                <c:ptCount val="1"/>
                <c:pt idx="0">
                  <c:v>Súlyos sérüléses közúti közlekedési balesetek száma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adat!$B$32:$G$32</c:f>
              <c:numCache>
                <c:formatCode>#,##0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4E-486A-AE21-6BF956FF85F3}"/>
            </c:ext>
          </c:extLst>
        </c:ser>
        <c:ser>
          <c:idx val="0"/>
          <c:order val="2"/>
          <c:tx>
            <c:strRef>
              <c:f>adat!$A$31</c:f>
              <c:strCache>
                <c:ptCount val="1"/>
                <c:pt idx="0">
                  <c:v>Halálos közúti közlekedési balesetek száma</c:v>
                </c:pt>
              </c:strCache>
            </c:strRef>
          </c:tx>
          <c:spPr>
            <a:solidFill>
              <a:schemeClr val="tx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adat!$B$31:$G$31</c:f>
              <c:numCache>
                <c:formatCode>#,##0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4E-486A-AE21-6BF956FF85F3}"/>
            </c:ext>
          </c:extLst>
        </c:ser>
        <c:dLbls/>
        <c:gapWidth val="50"/>
        <c:overlap val="100"/>
        <c:axId val="128811008"/>
        <c:axId val="128812544"/>
      </c:barChart>
      <c:catAx>
        <c:axId val="1288110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812544"/>
        <c:crosses val="autoZero"/>
        <c:auto val="1"/>
        <c:lblAlgn val="ctr"/>
        <c:lblOffset val="100"/>
      </c:catAx>
      <c:valAx>
        <c:axId val="12881254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811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b="1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17" r="0.31496062992126017" t="0.35433070866141736" header="0.11811023622047249" footer="0.11811023622047249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adat!$A$22</c:f>
              <c:strCache>
                <c:ptCount val="1"/>
                <c:pt idx="0">
                  <c:v>Rendészeti állomány közterületi szolgálati létszám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adat!$E$6:$G$6</c:f>
              <c:strCache>
                <c:ptCount val="3"/>
                <c:pt idx="0">
                  <c:v>2021. év</c:v>
                </c:pt>
                <c:pt idx="1">
                  <c:v>2022. év</c:v>
                </c:pt>
                <c:pt idx="2">
                  <c:v>2023. év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adat!$B$6:$G$6</c15:sqref>
                  </c15:fullRef>
                </c:ext>
              </c:extLst>
            </c:strRef>
          </c:cat>
          <c:val>
            <c:numRef>
              <c:f>adat!$E$22:$G$22</c:f>
              <c:numCache>
                <c:formatCode>#,##0</c:formatCode>
                <c:ptCount val="3"/>
                <c:pt idx="0">
                  <c:v>13119</c:v>
                </c:pt>
                <c:pt idx="1">
                  <c:v>12953</c:v>
                </c:pt>
                <c:pt idx="2">
                  <c:v>13291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adat!$B$22:$G$22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62-496C-B220-D2391734D4A9}"/>
            </c:ext>
          </c:extLst>
        </c:ser>
        <c:dLbls/>
        <c:gapWidth val="100"/>
        <c:axId val="118105216"/>
        <c:axId val="118106752"/>
      </c:barChart>
      <c:catAx>
        <c:axId val="1181052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18106752"/>
        <c:crosses val="autoZero"/>
        <c:auto val="1"/>
        <c:lblAlgn val="ctr"/>
        <c:lblOffset val="100"/>
      </c:catAx>
      <c:valAx>
        <c:axId val="11810675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18105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5344093347198179E-2"/>
          <c:y val="0.20283576388888888"/>
          <c:w val="0.92143578353559863"/>
          <c:h val="0.70392193798741665"/>
        </c:manualLayout>
      </c:layout>
      <c:barChart>
        <c:barDir val="col"/>
        <c:grouping val="stacked"/>
        <c:ser>
          <c:idx val="1"/>
          <c:order val="0"/>
          <c:tx>
            <c:strRef>
              <c:f>adat!$A$37</c:f>
              <c:strCache>
                <c:ptCount val="1"/>
                <c:pt idx="0">
                  <c:v>Könnyen 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adat!$B$37:$G$37</c:f>
              <c:numCache>
                <c:formatCode>#,##0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9</c:v>
                </c:pt>
                <c:pt idx="3">
                  <c:v>8</c:v>
                </c:pt>
                <c:pt idx="4">
                  <c:v>16</c:v>
                </c:pt>
                <c:pt idx="5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11-476F-BFCD-EDC70DED2ADC}"/>
            </c:ext>
          </c:extLst>
        </c:ser>
        <c:ser>
          <c:idx val="0"/>
          <c:order val="1"/>
          <c:tx>
            <c:strRef>
              <c:f>adat!$A$36</c:f>
              <c:strCache>
                <c:ptCount val="1"/>
                <c:pt idx="0">
                  <c:v>Súlyosan sérült személyek száma (fő)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adat!$B$36:$G$36</c:f>
              <c:numCache>
                <c:formatCode>#,##0</c:formatCode>
                <c:ptCount val="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11-476F-BFCD-EDC70DED2ADC}"/>
            </c:ext>
          </c:extLst>
        </c:ser>
        <c:ser>
          <c:idx val="2"/>
          <c:order val="2"/>
          <c:tx>
            <c:strRef>
              <c:f>adat!$A$35</c:f>
              <c:strCache>
                <c:ptCount val="1"/>
                <c:pt idx="0">
                  <c:v>Meghalt személyek száma (fő)</c:v>
                </c:pt>
              </c:strCache>
            </c:strRef>
          </c:tx>
          <c:spPr>
            <a:solidFill>
              <a:schemeClr val="tx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adat!$B$35:$G$35</c:f>
              <c:numCache>
                <c:formatCode>#,##0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51-43F3-92EA-4C1ECA4DE182}"/>
            </c:ext>
          </c:extLst>
        </c:ser>
        <c:dLbls/>
        <c:gapWidth val="50"/>
        <c:overlap val="100"/>
        <c:axId val="128733184"/>
        <c:axId val="128734720"/>
      </c:barChart>
      <c:catAx>
        <c:axId val="1287331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734720"/>
        <c:crosses val="autoZero"/>
        <c:auto val="1"/>
        <c:lblAlgn val="ctr"/>
        <c:lblOffset val="100"/>
      </c:catAx>
      <c:valAx>
        <c:axId val="12873472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733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82559829059829"/>
          <c:y val="2.6458333333333337E-2"/>
          <c:w val="0.5624837606837606"/>
          <c:h val="0.23985590277777774"/>
        </c:manualLayout>
      </c:layout>
      <c:txPr>
        <a:bodyPr/>
        <a:lstStyle/>
        <a:p>
          <a:pPr>
            <a:defRPr b="1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17" r="0.31496062992126017" t="0.35433070866141736" header="0.11811023622047249" footer="0.11811023622047249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adat!$A$39</c:f>
              <c:strCache>
                <c:ptCount val="1"/>
                <c:pt idx="0">
                  <c:v>Ittasan okozott személysérüléses közúti közlekedési balesetek aránya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1000" b="1" baseline="0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1000" b="1" baseline="0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 b="1" baseline="0">
                    <a:solidFill>
                      <a:schemeClr val="bg1">
                        <a:lumMod val="9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adat!$B$39:$G$39</c:f>
              <c:numCache>
                <c:formatCode>0.00%</c:formatCode>
                <c:ptCount val="6"/>
                <c:pt idx="0">
                  <c:v>0.16666666666666666</c:v>
                </c:pt>
                <c:pt idx="1">
                  <c:v>0.25</c:v>
                </c:pt>
                <c:pt idx="2">
                  <c:v>0.2857142857142857</c:v>
                </c:pt>
                <c:pt idx="3">
                  <c:v>0.14285714285714285</c:v>
                </c:pt>
                <c:pt idx="4">
                  <c:v>0.16666666666666666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87-42B7-8BB5-3155A3A6423D}"/>
            </c:ext>
          </c:extLst>
        </c:ser>
        <c:dLbls/>
        <c:gapWidth val="50"/>
        <c:axId val="128850560"/>
        <c:axId val="128868736"/>
      </c:barChart>
      <c:catAx>
        <c:axId val="1288505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868736"/>
        <c:crosses val="autoZero"/>
        <c:auto val="1"/>
        <c:lblAlgn val="ctr"/>
        <c:lblOffset val="100"/>
      </c:catAx>
      <c:valAx>
        <c:axId val="128868736"/>
        <c:scaling>
          <c:orientation val="minMax"/>
        </c:scaling>
        <c:axPos val="l"/>
        <c:numFmt formatCode="0%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850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2602434377E-2"/>
          <c:y val="0.21165520833333334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adat!$A$46</c:f>
              <c:strCache>
                <c:ptCount val="1"/>
                <c:pt idx="0">
                  <c:v>Embercsempészés 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adat!$B$44:$G$44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adat!$B$46:$G$46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70-4AB1-8F16-E79CA46B4EA5}"/>
            </c:ext>
          </c:extLst>
        </c:ser>
        <c:dLbls/>
        <c:gapWidth val="50"/>
        <c:axId val="128880000"/>
        <c:axId val="128894080"/>
      </c:barChart>
      <c:catAx>
        <c:axId val="1288800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894080"/>
        <c:crosses val="autoZero"/>
        <c:auto val="1"/>
        <c:lblAlgn val="ctr"/>
        <c:lblOffset val="100"/>
      </c:catAx>
      <c:valAx>
        <c:axId val="128894080"/>
        <c:scaling>
          <c:orientation val="minMax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880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8022847452336124E-2"/>
          <c:y val="0.21165520833333334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adat!$A$45</c:f>
              <c:strCache>
                <c:ptCount val="1"/>
                <c:pt idx="0">
                  <c:v>Illegális migrációhoz kapcsolódó jogellenes 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adat!$B$44:$G$44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adat!$B$45:$G$45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DD-4FAD-A1C1-AC1468602D9C}"/>
            </c:ext>
          </c:extLst>
        </c:ser>
        <c:dLbls/>
        <c:gapWidth val="50"/>
        <c:axId val="129061248"/>
        <c:axId val="129062784"/>
      </c:barChart>
      <c:catAx>
        <c:axId val="1290612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062784"/>
        <c:crosses val="autoZero"/>
        <c:auto val="1"/>
        <c:lblAlgn val="ctr"/>
        <c:lblOffset val="100"/>
      </c:catAx>
      <c:valAx>
        <c:axId val="12906278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061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39242060233E-2"/>
          <c:y val="0.20724548611111118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adat!$A$49</c:f>
              <c:strCache>
                <c:ptCount val="1"/>
                <c:pt idx="0">
                  <c:v>Tiltott határátlépés és kísérlete szabálysértések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adat!$B$44:$G$44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adat!$B$49:$G$49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D3-45D8-B646-3CC7FCEF3CC6}"/>
            </c:ext>
          </c:extLst>
        </c:ser>
        <c:dLbls/>
        <c:gapWidth val="50"/>
        <c:axId val="129098496"/>
        <c:axId val="129100032"/>
      </c:barChart>
      <c:catAx>
        <c:axId val="1290984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100032"/>
        <c:crosses val="autoZero"/>
        <c:auto val="1"/>
        <c:lblAlgn val="ctr"/>
        <c:lblOffset val="100"/>
      </c:catAx>
      <c:valAx>
        <c:axId val="12910003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09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2602434377E-2"/>
          <c:y val="0.19842604166666669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adat!$A$50</c:f>
              <c:strCache>
                <c:ptCount val="1"/>
                <c:pt idx="0">
                  <c:v>Külföldiek rendészetével kapcsolatos szabálysértések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adat!$B$44:$G$44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adat!$B$50:$G$50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70-410A-9428-35039CAE28D5}"/>
            </c:ext>
          </c:extLst>
        </c:ser>
        <c:dLbls/>
        <c:gapWidth val="50"/>
        <c:axId val="128996864"/>
        <c:axId val="128998400"/>
      </c:barChart>
      <c:catAx>
        <c:axId val="128996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998400"/>
        <c:crosses val="autoZero"/>
        <c:auto val="1"/>
        <c:lblAlgn val="ctr"/>
        <c:lblOffset val="100"/>
      </c:catAx>
      <c:valAx>
        <c:axId val="12899840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99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1"/>
          <c:order val="0"/>
          <c:tx>
            <c:strRef>
              <c:f>adat!$A$25</c:f>
              <c:strCache>
                <c:ptCount val="1"/>
                <c:pt idx="0">
                  <c:v>Tulajdon elleni szabálysértési ügyek felderítési mutatója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 b="1" baseline="0">
                    <a:solidFill>
                      <a:schemeClr val="bg1">
                        <a:lumMod val="9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adat!$C$6:$G$6</c:f>
              <c:strCache>
                <c:ptCount val="5"/>
                <c:pt idx="0">
                  <c:v>2019. év</c:v>
                </c:pt>
                <c:pt idx="1">
                  <c:v>2020. év</c:v>
                </c:pt>
                <c:pt idx="2">
                  <c:v>2021. év</c:v>
                </c:pt>
                <c:pt idx="3">
                  <c:v>2022. év</c:v>
                </c:pt>
                <c:pt idx="4">
                  <c:v>2023. év</c:v>
                </c:pt>
              </c:strCache>
            </c:strRef>
          </c:cat>
          <c:val>
            <c:numRef>
              <c:f>adat!$C$25:$G$25</c:f>
              <c:numCache>
                <c:formatCode>0.0%</c:formatCode>
                <c:ptCount val="5"/>
                <c:pt idx="0">
                  <c:v>1</c:v>
                </c:pt>
                <c:pt idx="1">
                  <c:v>0.33329999999999999</c:v>
                </c:pt>
                <c:pt idx="2">
                  <c:v>0.5</c:v>
                </c:pt>
                <c:pt idx="3">
                  <c:v>0.625</c:v>
                </c:pt>
                <c:pt idx="4">
                  <c:v>0.85709999999999997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ED-48DB-8957-37DF1C3FB818}"/>
            </c:ext>
          </c:extLst>
        </c:ser>
        <c:dLbls/>
        <c:gapWidth val="50"/>
        <c:axId val="129025920"/>
        <c:axId val="129027456"/>
      </c:barChart>
      <c:catAx>
        <c:axId val="1290259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027456"/>
        <c:crosses val="autoZero"/>
        <c:auto val="1"/>
        <c:lblAlgn val="ctr"/>
        <c:lblOffset val="100"/>
      </c:catAx>
      <c:valAx>
        <c:axId val="129027456"/>
        <c:scaling>
          <c:orientation val="minMax"/>
        </c:scaling>
        <c:axPos val="l"/>
        <c:numFmt formatCode="0%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025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52459782289E-2"/>
          <c:y val="0.20283576388888888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adat!$A$14</c:f>
              <c:strCache>
                <c:ptCount val="1"/>
                <c:pt idx="0">
                  <c:v>Büntető feljelentések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adat!$B$14:$G$14</c:f>
              <c:numCache>
                <c:formatCode>#,##0</c:formatCode>
                <c:ptCount val="6"/>
                <c:pt idx="0">
                  <c:v>7</c:v>
                </c:pt>
                <c:pt idx="1">
                  <c:v>40</c:v>
                </c:pt>
                <c:pt idx="2">
                  <c:v>28</c:v>
                </c:pt>
                <c:pt idx="3">
                  <c:v>24</c:v>
                </c:pt>
                <c:pt idx="4">
                  <c:v>26</c:v>
                </c:pt>
                <c:pt idx="5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BB-44FA-94C6-31A7A93683C8}"/>
            </c:ext>
          </c:extLst>
        </c:ser>
        <c:dLbls/>
        <c:gapWidth val="50"/>
        <c:axId val="129202816"/>
        <c:axId val="129212800"/>
      </c:barChart>
      <c:catAx>
        <c:axId val="1292028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212800"/>
        <c:crosses val="autoZero"/>
        <c:auto val="1"/>
        <c:lblAlgn val="ctr"/>
        <c:lblOffset val="100"/>
      </c:catAx>
      <c:valAx>
        <c:axId val="12921280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202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8.7079564708693866E-2"/>
          <c:y val="0.224884375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adat!$A$15</c:f>
              <c:strCache>
                <c:ptCount val="1"/>
                <c:pt idx="0">
                  <c:v>Szabálysértési feljelentések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adat!$B$15:$G$15</c:f>
              <c:numCache>
                <c:formatCode>#,##0</c:formatCode>
                <c:ptCount val="6"/>
                <c:pt idx="0">
                  <c:v>17</c:v>
                </c:pt>
                <c:pt idx="1">
                  <c:v>144</c:v>
                </c:pt>
                <c:pt idx="2">
                  <c:v>195</c:v>
                </c:pt>
                <c:pt idx="3">
                  <c:v>153</c:v>
                </c:pt>
                <c:pt idx="4">
                  <c:v>120</c:v>
                </c:pt>
                <c:pt idx="5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96-4E83-B03E-0E1ADDBD3F3F}"/>
            </c:ext>
          </c:extLst>
        </c:ser>
        <c:ser>
          <c:idx val="1"/>
          <c:order val="1"/>
          <c:tx>
            <c:strRef>
              <c:f>adat!$A$16</c:f>
              <c:strCache>
                <c:ptCount val="1"/>
                <c:pt idx="0">
                  <c:v>Helyszíni bírsággal sújtott személyek száma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adat!$B$16:$G$16</c:f>
              <c:numCache>
                <c:formatCode>#,##0</c:formatCode>
                <c:ptCount val="6"/>
                <c:pt idx="0">
                  <c:v>762</c:v>
                </c:pt>
                <c:pt idx="1">
                  <c:v>1091</c:v>
                </c:pt>
                <c:pt idx="2">
                  <c:v>668</c:v>
                </c:pt>
                <c:pt idx="3">
                  <c:v>778</c:v>
                </c:pt>
                <c:pt idx="4">
                  <c:v>736</c:v>
                </c:pt>
                <c:pt idx="5">
                  <c:v>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96-4E83-B03E-0E1ADDBD3F3F}"/>
            </c:ext>
          </c:extLst>
        </c:ser>
        <c:dLbls/>
        <c:gapWidth val="50"/>
        <c:axId val="129331968"/>
        <c:axId val="129333504"/>
      </c:barChart>
      <c:catAx>
        <c:axId val="1293319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333504"/>
        <c:crosses val="autoZero"/>
        <c:auto val="1"/>
        <c:lblAlgn val="ctr"/>
        <c:lblOffset val="100"/>
      </c:catAx>
      <c:valAx>
        <c:axId val="12933350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331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322200854700859"/>
          <c:y val="2.6458333333333337E-2"/>
          <c:w val="0.57426111111111111"/>
          <c:h val="0.19150694444444444"/>
        </c:manualLayout>
      </c:layout>
      <c:txPr>
        <a:bodyPr/>
        <a:lstStyle/>
        <a:p>
          <a:pPr>
            <a:defRPr b="1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0.10047333805947213"/>
          <c:y val="0.224884375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adat!$A$18</c:f>
              <c:strCache>
                <c:ptCount val="1"/>
                <c:pt idx="0">
                  <c:v>Egy főre jutó helyszíni bírság összege (Ft)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adat!$B$18:$G$18</c:f>
              <c:numCache>
                <c:formatCode>#,##0</c:formatCode>
                <c:ptCount val="6"/>
                <c:pt idx="0">
                  <c:v>6359.5800524934384</c:v>
                </c:pt>
                <c:pt idx="1">
                  <c:v>21681.943171402385</c:v>
                </c:pt>
                <c:pt idx="2">
                  <c:v>16929.640718562874</c:v>
                </c:pt>
                <c:pt idx="3">
                  <c:v>16105.398457583547</c:v>
                </c:pt>
                <c:pt idx="4">
                  <c:v>12336.95652173913</c:v>
                </c:pt>
                <c:pt idx="5">
                  <c:v>13491.051454138702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6F-4E7F-BA84-C42915F26E7B}"/>
            </c:ext>
          </c:extLst>
        </c:ser>
        <c:dLbls/>
        <c:gapWidth val="50"/>
        <c:axId val="129357696"/>
        <c:axId val="129359232"/>
      </c:barChart>
      <c:catAx>
        <c:axId val="1293576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359232"/>
        <c:crosses val="autoZero"/>
        <c:auto val="1"/>
        <c:lblAlgn val="ctr"/>
        <c:lblOffset val="100"/>
      </c:catAx>
      <c:valAx>
        <c:axId val="12935923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935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adat!$A$23</c:f>
              <c:strCache>
                <c:ptCount val="1"/>
                <c:pt idx="0">
                  <c:v>Rendészeti állomány tényleges közterületi szolgálati idő (óra)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dPt>
            <c:idx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94D-4DF6-94D7-2D6B9CB9F6EE}"/>
              </c:ext>
            </c:extLst>
          </c:dPt>
          <c:dPt>
            <c:idx val="1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94D-4DF6-94D7-2D6B9CB9F6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adat!$E$6:$G$6</c:f>
              <c:strCache>
                <c:ptCount val="3"/>
                <c:pt idx="0">
                  <c:v>2021. év</c:v>
                </c:pt>
                <c:pt idx="1">
                  <c:v>2022. év</c:v>
                </c:pt>
                <c:pt idx="2">
                  <c:v>2023. év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adat!$B$6:$G$6</c15:sqref>
                  </c15:fullRef>
                </c:ext>
              </c:extLst>
            </c:strRef>
          </c:cat>
          <c:val>
            <c:numRef>
              <c:f>adat!$E$23:$G$23</c:f>
              <c:numCache>
                <c:formatCode>0.00</c:formatCode>
                <c:ptCount val="3"/>
                <c:pt idx="0">
                  <c:v>83293.67</c:v>
                </c:pt>
                <c:pt idx="1">
                  <c:v>81389.48</c:v>
                </c:pt>
                <c:pt idx="2" formatCode="#,##0.00">
                  <c:v>81381.289999999994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adat!$B$23:$G$23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4D-4DF6-94D7-2D6B9CB9F6EE}"/>
            </c:ext>
          </c:extLst>
        </c:ser>
        <c:dLbls/>
        <c:gapWidth val="100"/>
        <c:axId val="118135424"/>
        <c:axId val="118145408"/>
      </c:barChart>
      <c:catAx>
        <c:axId val="1181354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18145408"/>
        <c:crosses val="autoZero"/>
        <c:auto val="1"/>
        <c:lblAlgn val="ctr"/>
        <c:lblOffset val="100"/>
      </c:catAx>
      <c:valAx>
        <c:axId val="118145408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18135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4.9271568716370548E-2"/>
          <c:y val="0.19401631944444447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adat!$A$31</c:f>
              <c:strCache>
                <c:ptCount val="1"/>
                <c:pt idx="0">
                  <c:v>Halálos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adat!$B$29:$G$29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adat!$B$31:$G$31</c:f>
              <c:numCache>
                <c:formatCode>#,##0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80-45F2-B7E1-B9E59FFF58C8}"/>
            </c:ext>
          </c:extLst>
        </c:ser>
        <c:dLbls/>
        <c:gapWidth val="50"/>
        <c:axId val="127451136"/>
        <c:axId val="1274526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adat!$A$32</c15:sqref>
                        </c15:formulaRef>
                      </c:ext>
                    </c:extLst>
                    <c:strCache>
                      <c:ptCount val="1"/>
                      <c:pt idx="0">
                        <c:v>Súlyos sérüléses közúti közlekedési balesetek száma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adat!$B$29:$G$29</c15:sqref>
                        </c15:formulaRef>
                      </c:ext>
                    </c:extLst>
                    <c:strCache>
                      <c:ptCount val="6"/>
                      <c:pt idx="0">
                        <c:v>2010. év</c:v>
                      </c:pt>
                      <c:pt idx="1">
                        <c:v>2019. év</c:v>
                      </c:pt>
                      <c:pt idx="2">
                        <c:v>2020. év</c:v>
                      </c:pt>
                      <c:pt idx="3">
                        <c:v>2021. év</c:v>
                      </c:pt>
                      <c:pt idx="4">
                        <c:v>2022. év</c:v>
                      </c:pt>
                      <c:pt idx="5">
                        <c:v>2023. év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adat!$B$32:$G$32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1</c:v>
                      </c:pt>
                      <c:pt idx="4">
                        <c:v>4</c:v>
                      </c:pt>
                      <c:pt idx="5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780-45F2-B7E1-B9E59FFF58C8}"/>
                  </c:ext>
                </c:extLst>
              </c15:ser>
            </c15:filteredBarSeries>
          </c:ext>
        </c:extLst>
      </c:barChart>
      <c:catAx>
        <c:axId val="1274511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7452672"/>
        <c:crosses val="autoZero"/>
        <c:auto val="1"/>
        <c:lblAlgn val="ctr"/>
        <c:lblOffset val="100"/>
      </c:catAx>
      <c:valAx>
        <c:axId val="12745267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7451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52459782289E-2"/>
          <c:y val="0.20724548611111118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adat!$A$20</c:f>
              <c:strCache>
                <c:ptCount val="1"/>
                <c:pt idx="0">
                  <c:v>Pozitív eredményű alkoholszonda alkalmazások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adat!$B$20:$G$20</c:f>
              <c:numCache>
                <c:formatCode>#,##0</c:formatCode>
                <c:ptCount val="6"/>
                <c:pt idx="0">
                  <c:v>19</c:v>
                </c:pt>
                <c:pt idx="1">
                  <c:v>38</c:v>
                </c:pt>
                <c:pt idx="2">
                  <c:v>15</c:v>
                </c:pt>
                <c:pt idx="3">
                  <c:v>13</c:v>
                </c:pt>
                <c:pt idx="4">
                  <c:v>21</c:v>
                </c:pt>
                <c:pt idx="5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D1-4784-A8A9-89FBDC8CE263}"/>
            </c:ext>
          </c:extLst>
        </c:ser>
        <c:dLbls/>
        <c:gapWidth val="50"/>
        <c:axId val="127309312"/>
        <c:axId val="127310848"/>
      </c:barChart>
      <c:lineChart>
        <c:grouping val="standard"/>
        <c:ser>
          <c:idx val="1"/>
          <c:order val="1"/>
          <c:tx>
            <c:strRef>
              <c:f>adat!$A$21</c:f>
              <c:strCache>
                <c:ptCount val="1"/>
                <c:pt idx="0">
                  <c:v>ebből járművezető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lIns="72000" tIns="108000" rIns="72000" bIns="36000"/>
              <a:lstStyle/>
              <a:p>
                <a:pPr>
                  <a:defRPr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downArrowCallout">
                    <a:avLst/>
                  </a:prstGeom>
                </c15:spPr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adat!$B$21:$G$21</c:f>
              <c:numCache>
                <c:formatCode>#,##0</c:formatCode>
                <c:ptCount val="6"/>
                <c:pt idx="0">
                  <c:v>19</c:v>
                </c:pt>
                <c:pt idx="1">
                  <c:v>38</c:v>
                </c:pt>
                <c:pt idx="2">
                  <c:v>15</c:v>
                </c:pt>
                <c:pt idx="3">
                  <c:v>13</c:v>
                </c:pt>
                <c:pt idx="4">
                  <c:v>21</c:v>
                </c:pt>
                <c:pt idx="5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6D1-4784-A8A9-89FBDC8CE263}"/>
            </c:ext>
          </c:extLst>
        </c:ser>
        <c:dLbls/>
        <c:marker val="1"/>
        <c:axId val="127309312"/>
        <c:axId val="127310848"/>
      </c:lineChart>
      <c:catAx>
        <c:axId val="1273093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7310848"/>
        <c:crosses val="autoZero"/>
        <c:auto val="1"/>
        <c:lblAlgn val="ctr"/>
        <c:lblOffset val="100"/>
      </c:catAx>
      <c:valAx>
        <c:axId val="127310848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7309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b="1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17" r="0.31496062992126017" t="0.35433070866141736" header="0.11811023622047249" footer="0.11811023622047249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52459782289E-2"/>
          <c:y val="0.20724548611111118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adat!$A$12</c:f>
              <c:strCache>
                <c:ptCount val="1"/>
                <c:pt idx="0">
                  <c:v>Elrendelt elővezetések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adat!$B$12:$G$12</c:f>
              <c:numCache>
                <c:formatCode>#,##0</c:formatCode>
                <c:ptCount val="6"/>
                <c:pt idx="0">
                  <c:v>0</c:v>
                </c:pt>
                <c:pt idx="1">
                  <c:v>74</c:v>
                </c:pt>
                <c:pt idx="2">
                  <c:v>49</c:v>
                </c:pt>
                <c:pt idx="3">
                  <c:v>39</c:v>
                </c:pt>
                <c:pt idx="4">
                  <c:v>53</c:v>
                </c:pt>
                <c:pt idx="5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9F0-4FCC-93FD-34BCDA784474}"/>
            </c:ext>
          </c:extLst>
        </c:ser>
        <c:ser>
          <c:idx val="1"/>
          <c:order val="1"/>
          <c:tx>
            <c:strRef>
              <c:f>adat!$A$13</c:f>
              <c:strCache>
                <c:ptCount val="1"/>
                <c:pt idx="0">
                  <c:v>Végrehajtott elővezetések száma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adat!$B$13:$G$13</c:f>
              <c:numCache>
                <c:formatCode>#,##0</c:formatCode>
                <c:ptCount val="6"/>
                <c:pt idx="0">
                  <c:v>0</c:v>
                </c:pt>
                <c:pt idx="1">
                  <c:v>42</c:v>
                </c:pt>
                <c:pt idx="2">
                  <c:v>20</c:v>
                </c:pt>
                <c:pt idx="3">
                  <c:v>18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9F0-4FCC-93FD-34BCDA784474}"/>
            </c:ext>
          </c:extLst>
        </c:ser>
        <c:dLbls/>
        <c:gapWidth val="50"/>
        <c:axId val="127336448"/>
        <c:axId val="127337984"/>
      </c:barChart>
      <c:catAx>
        <c:axId val="1273364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7337984"/>
        <c:crosses val="autoZero"/>
        <c:auto val="1"/>
        <c:lblAlgn val="ctr"/>
        <c:lblOffset val="100"/>
      </c:catAx>
      <c:valAx>
        <c:axId val="127337984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7336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181623931623938"/>
          <c:y val="2.6458333333333337E-2"/>
          <c:w val="0.58792735042735023"/>
          <c:h val="0.13654340277777782"/>
        </c:manualLayout>
      </c:layout>
      <c:txPr>
        <a:bodyPr/>
        <a:lstStyle/>
        <a:p>
          <a:pPr>
            <a:defRPr b="1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802286180009362E-2"/>
          <c:y val="0.19842604166666669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adat!$A$11</c:f>
              <c:strCache>
                <c:ptCount val="1"/>
                <c:pt idx="0">
                  <c:v>Biztonsági intézkedések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adat!$B$11:$G$11</c:f>
              <c:numCache>
                <c:formatCode>#,##0</c:formatCode>
                <c:ptCount val="6"/>
                <c:pt idx="0">
                  <c:v>3</c:v>
                </c:pt>
                <c:pt idx="1">
                  <c:v>114</c:v>
                </c:pt>
                <c:pt idx="2">
                  <c:v>76</c:v>
                </c:pt>
                <c:pt idx="3">
                  <c:v>67</c:v>
                </c:pt>
                <c:pt idx="4">
                  <c:v>81</c:v>
                </c:pt>
                <c:pt idx="5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3E-40BA-97B8-8C7B8F7C8182}"/>
            </c:ext>
          </c:extLst>
        </c:ser>
        <c:dLbls/>
        <c:gapWidth val="50"/>
        <c:axId val="127383040"/>
        <c:axId val="127384576"/>
      </c:barChart>
      <c:catAx>
        <c:axId val="1273830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7384576"/>
        <c:crosses val="autoZero"/>
        <c:auto val="1"/>
        <c:lblAlgn val="ctr"/>
        <c:lblOffset val="100"/>
      </c:catAx>
      <c:valAx>
        <c:axId val="127384576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7383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7.2346414022837785E-2"/>
          <c:y val="0.20724548611111118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adat!$A$9</c:f>
              <c:strCache>
                <c:ptCount val="1"/>
                <c:pt idx="0">
                  <c:v>Előállítások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adat!$B$9:$G$9</c:f>
              <c:numCache>
                <c:formatCode>#,##0</c:formatCode>
                <c:ptCount val="6"/>
                <c:pt idx="0">
                  <c:v>22</c:v>
                </c:pt>
                <c:pt idx="1">
                  <c:v>111</c:v>
                </c:pt>
                <c:pt idx="2">
                  <c:v>71</c:v>
                </c:pt>
                <c:pt idx="3">
                  <c:v>62</c:v>
                </c:pt>
                <c:pt idx="4">
                  <c:v>56</c:v>
                </c:pt>
                <c:pt idx="5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C0-4D24-9CBE-66A1873490A3}"/>
            </c:ext>
          </c:extLst>
        </c:ser>
        <c:dLbls/>
        <c:gapWidth val="50"/>
        <c:axId val="128256256"/>
        <c:axId val="128274432"/>
      </c:barChart>
      <c:catAx>
        <c:axId val="1282562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274432"/>
        <c:crosses val="autoZero"/>
        <c:auto val="1"/>
        <c:lblAlgn val="ctr"/>
        <c:lblOffset val="100"/>
      </c:catAx>
      <c:valAx>
        <c:axId val="128274432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256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6988904682526454E-2"/>
          <c:y val="0.20283576388888888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adat!$A$7</c:f>
              <c:strCache>
                <c:ptCount val="1"/>
                <c:pt idx="0">
                  <c:v>Elfogások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adat!$B$7:$G$7</c:f>
              <c:numCache>
                <c:formatCode>#,##0</c:formatCode>
                <c:ptCount val="6"/>
                <c:pt idx="0">
                  <c:v>6</c:v>
                </c:pt>
                <c:pt idx="1">
                  <c:v>64</c:v>
                </c:pt>
                <c:pt idx="2">
                  <c:v>65</c:v>
                </c:pt>
                <c:pt idx="3">
                  <c:v>41</c:v>
                </c:pt>
                <c:pt idx="4">
                  <c:v>40</c:v>
                </c:pt>
                <c:pt idx="5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F-402E-9819-D5AF813B3EB5}"/>
            </c:ext>
          </c:extLst>
        </c:ser>
        <c:dLbls/>
        <c:gapWidth val="50"/>
        <c:axId val="128293888"/>
        <c:axId val="128316160"/>
      </c:barChart>
      <c:catAx>
        <c:axId val="1282938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316160"/>
        <c:crosses val="autoZero"/>
        <c:auto val="1"/>
        <c:lblAlgn val="ctr"/>
        <c:lblOffset val="100"/>
      </c:catAx>
      <c:valAx>
        <c:axId val="128316160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293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2665352459782289E-2"/>
          <c:y val="0.20724548611111118"/>
          <c:w val="0.92143578353559863"/>
          <c:h val="0.70392193798741665"/>
        </c:manualLayout>
      </c:layout>
      <c:barChart>
        <c:barDir val="col"/>
        <c:grouping val="clustered"/>
        <c:ser>
          <c:idx val="0"/>
          <c:order val="0"/>
          <c:tx>
            <c:strRef>
              <c:f>adat!$A$8</c:f>
              <c:strCache>
                <c:ptCount val="1"/>
                <c:pt idx="0">
                  <c:v>Szándékos bűncselekmény elkövetésén tettenérés miatti elfogások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5"/>
              <c:layout>
                <c:manualLayout>
                  <c:x val="0"/>
                  <c:y val="6.6023263888888892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EE-4893-A337-08BCC38E86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adat!$B$6:$G$6</c:f>
              <c:strCache>
                <c:ptCount val="6"/>
                <c:pt idx="0">
                  <c:v>2010.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adat!$B$8:$G$8</c:f>
              <c:numCache>
                <c:formatCode>#,##0</c:formatCode>
                <c:ptCount val="6"/>
                <c:pt idx="0">
                  <c:v>4</c:v>
                </c:pt>
                <c:pt idx="1">
                  <c:v>23</c:v>
                </c:pt>
                <c:pt idx="2">
                  <c:v>35</c:v>
                </c:pt>
                <c:pt idx="3">
                  <c:v>17</c:v>
                </c:pt>
                <c:pt idx="4">
                  <c:v>11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76-4F4B-A1FF-3EDEB5A95B34}"/>
            </c:ext>
          </c:extLst>
        </c:ser>
        <c:dLbls/>
        <c:gapWidth val="50"/>
        <c:axId val="128225280"/>
        <c:axId val="128226816"/>
      </c:barChart>
      <c:catAx>
        <c:axId val="1282252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226816"/>
        <c:crosses val="autoZero"/>
        <c:auto val="1"/>
        <c:lblAlgn val="ctr"/>
        <c:lblOffset val="100"/>
      </c:catAx>
      <c:valAx>
        <c:axId val="128226816"/>
        <c:scaling>
          <c:orientation val="minMax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822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06" r="0.31496062992126006" t="0.35433070866141736" header="0.11811023622047248" footer="0.11811023622047248"/>
    <c:pageSetup paperSize="9"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24</xdr:col>
      <xdr:colOff>358222</xdr:colOff>
      <xdr:row>7</xdr:row>
      <xdr:rowOff>62534</xdr:rowOff>
    </xdr:to>
    <xdr:sp macro="" textlink="">
      <xdr:nvSpPr>
        <xdr:cNvPr id="3" name="Szövegdoboz 2"/>
        <xdr:cNvSpPr txBox="1"/>
      </xdr:nvSpPr>
      <xdr:spPr>
        <a:xfrm>
          <a:off x="11967882" y="156882"/>
          <a:ext cx="5400869" cy="1328799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 táblázatokba sorok és oszlopok beszúrása, törlése, illetve az A oszlop megnevezéseinek</a:t>
          </a:r>
          <a:r>
            <a:rPr lang="hu-HU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módosítása</a:t>
          </a:r>
          <a:r>
            <a:rPr lang="hu-H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TILOS,</a:t>
          </a:r>
          <a:r>
            <a:rPr lang="hu-HU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mert a diagramok forrásadataként funkcionál!</a:t>
          </a:r>
          <a:endParaRPr lang="hu-HU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119</xdr:row>
      <xdr:rowOff>0</xdr:rowOff>
    </xdr:from>
    <xdr:to>
      <xdr:col>7</xdr:col>
      <xdr:colOff>444176</xdr:colOff>
      <xdr:row>134</xdr:row>
      <xdr:rowOff>22500</xdr:rowOff>
    </xdr:to>
    <xdr:graphicFrame macro="">
      <xdr:nvGraphicFramePr>
        <xdr:cNvPr id="47" name="Diagram 4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7</xdr:col>
      <xdr:colOff>444176</xdr:colOff>
      <xdr:row>115</xdr:row>
      <xdr:rowOff>22500</xdr:rowOff>
    </xdr:to>
    <xdr:graphicFrame macro="">
      <xdr:nvGraphicFramePr>
        <xdr:cNvPr id="48" name="Diagram 4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100</xdr:row>
      <xdr:rowOff>0</xdr:rowOff>
    </xdr:from>
    <xdr:to>
      <xdr:col>15</xdr:col>
      <xdr:colOff>444176</xdr:colOff>
      <xdr:row>115</xdr:row>
      <xdr:rowOff>22500</xdr:rowOff>
    </xdr:to>
    <xdr:graphicFrame macro="">
      <xdr:nvGraphicFramePr>
        <xdr:cNvPr id="49" name="Diagram 4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10583</xdr:colOff>
      <xdr:row>81</xdr:row>
      <xdr:rowOff>10781</xdr:rowOff>
    </xdr:from>
    <xdr:to>
      <xdr:col>15</xdr:col>
      <xdr:colOff>402167</xdr:colOff>
      <xdr:row>96</xdr:row>
      <xdr:rowOff>1333</xdr:rowOff>
    </xdr:to>
    <xdr:graphicFrame macro="">
      <xdr:nvGraphicFramePr>
        <xdr:cNvPr id="50" name="Diagram 4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10585</xdr:colOff>
      <xdr:row>41</xdr:row>
      <xdr:rowOff>181797</xdr:rowOff>
    </xdr:from>
    <xdr:to>
      <xdr:col>15</xdr:col>
      <xdr:colOff>455084</xdr:colOff>
      <xdr:row>57</xdr:row>
      <xdr:rowOff>13993</xdr:rowOff>
    </xdr:to>
    <xdr:graphicFrame macro="">
      <xdr:nvGraphicFramePr>
        <xdr:cNvPr id="54" name="Diagram 5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41</xdr:row>
      <xdr:rowOff>179916</xdr:rowOff>
    </xdr:from>
    <xdr:to>
      <xdr:col>7</xdr:col>
      <xdr:colOff>444176</xdr:colOff>
      <xdr:row>57</xdr:row>
      <xdr:rowOff>11916</xdr:rowOff>
    </xdr:to>
    <xdr:graphicFrame macro="">
      <xdr:nvGraphicFramePr>
        <xdr:cNvPr id="55" name="Diagram 5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444176</xdr:colOff>
      <xdr:row>37</xdr:row>
      <xdr:rowOff>22500</xdr:rowOff>
    </xdr:to>
    <xdr:graphicFrame macro="">
      <xdr:nvGraphicFramePr>
        <xdr:cNvPr id="57" name="Diagram 5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7</xdr:col>
      <xdr:colOff>444176</xdr:colOff>
      <xdr:row>18</xdr:row>
      <xdr:rowOff>22500</xdr:rowOff>
    </xdr:to>
    <xdr:graphicFrame macro="">
      <xdr:nvGraphicFramePr>
        <xdr:cNvPr id="59" name="Diagram 5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3</xdr:row>
      <xdr:rowOff>0</xdr:rowOff>
    </xdr:from>
    <xdr:to>
      <xdr:col>15</xdr:col>
      <xdr:colOff>444176</xdr:colOff>
      <xdr:row>18</xdr:row>
      <xdr:rowOff>22500</xdr:rowOff>
    </xdr:to>
    <xdr:graphicFrame macro="">
      <xdr:nvGraphicFramePr>
        <xdr:cNvPr id="61" name="Diagram 6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22</xdr:row>
      <xdr:rowOff>0</xdr:rowOff>
    </xdr:from>
    <xdr:to>
      <xdr:col>15</xdr:col>
      <xdr:colOff>444176</xdr:colOff>
      <xdr:row>37</xdr:row>
      <xdr:rowOff>22500</xdr:rowOff>
    </xdr:to>
    <xdr:graphicFrame macro="">
      <xdr:nvGraphicFramePr>
        <xdr:cNvPr id="62" name="Diagram 6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100</xdr:row>
      <xdr:rowOff>0</xdr:rowOff>
    </xdr:from>
    <xdr:to>
      <xdr:col>23</xdr:col>
      <xdr:colOff>444176</xdr:colOff>
      <xdr:row>115</xdr:row>
      <xdr:rowOff>22500</xdr:rowOff>
    </xdr:to>
    <xdr:graphicFrame macro="">
      <xdr:nvGraphicFramePr>
        <xdr:cNvPr id="64" name="Diagram 6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0</xdr:colOff>
      <xdr:row>81</xdr:row>
      <xdr:rowOff>4354</xdr:rowOff>
    </xdr:from>
    <xdr:to>
      <xdr:col>31</xdr:col>
      <xdr:colOff>402167</xdr:colOff>
      <xdr:row>96</xdr:row>
      <xdr:rowOff>1334</xdr:rowOff>
    </xdr:to>
    <xdr:graphicFrame macro="">
      <xdr:nvGraphicFramePr>
        <xdr:cNvPr id="69" name="Diagram 6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10583</xdr:colOff>
      <xdr:row>81</xdr:row>
      <xdr:rowOff>6626</xdr:rowOff>
    </xdr:from>
    <xdr:to>
      <xdr:col>23</xdr:col>
      <xdr:colOff>391583</xdr:colOff>
      <xdr:row>95</xdr:row>
      <xdr:rowOff>181249</xdr:rowOff>
    </xdr:to>
    <xdr:graphicFrame macro="">
      <xdr:nvGraphicFramePr>
        <xdr:cNvPr id="70" name="Diagram 6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0</xdr:colOff>
      <xdr:row>61</xdr:row>
      <xdr:rowOff>0</xdr:rowOff>
    </xdr:from>
    <xdr:to>
      <xdr:col>31</xdr:col>
      <xdr:colOff>444177</xdr:colOff>
      <xdr:row>76</xdr:row>
      <xdr:rowOff>22500</xdr:rowOff>
    </xdr:to>
    <xdr:graphicFrame macro="">
      <xdr:nvGraphicFramePr>
        <xdr:cNvPr id="72" name="Diagram 7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10582</xdr:colOff>
      <xdr:row>42</xdr:row>
      <xdr:rowOff>2078</xdr:rowOff>
    </xdr:from>
    <xdr:to>
      <xdr:col>31</xdr:col>
      <xdr:colOff>433916</xdr:colOff>
      <xdr:row>57</xdr:row>
      <xdr:rowOff>11916</xdr:rowOff>
    </xdr:to>
    <xdr:graphicFrame macro="">
      <xdr:nvGraphicFramePr>
        <xdr:cNvPr id="73" name="Diagram 7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10583</xdr:colOff>
      <xdr:row>41</xdr:row>
      <xdr:rowOff>179917</xdr:rowOff>
    </xdr:from>
    <xdr:to>
      <xdr:col>23</xdr:col>
      <xdr:colOff>454759</xdr:colOff>
      <xdr:row>57</xdr:row>
      <xdr:rowOff>11917</xdr:rowOff>
    </xdr:to>
    <xdr:graphicFrame macro="">
      <xdr:nvGraphicFramePr>
        <xdr:cNvPr id="74" name="Diagram 7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24</xdr:col>
      <xdr:colOff>0</xdr:colOff>
      <xdr:row>22</xdr:row>
      <xdr:rowOff>0</xdr:rowOff>
    </xdr:from>
    <xdr:to>
      <xdr:col>31</xdr:col>
      <xdr:colOff>444177</xdr:colOff>
      <xdr:row>37</xdr:row>
      <xdr:rowOff>22500</xdr:rowOff>
    </xdr:to>
    <xdr:graphicFrame macro="">
      <xdr:nvGraphicFramePr>
        <xdr:cNvPr id="76" name="Diagram 7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23</xdr:col>
      <xdr:colOff>444176</xdr:colOff>
      <xdr:row>18</xdr:row>
      <xdr:rowOff>22500</xdr:rowOff>
    </xdr:to>
    <xdr:graphicFrame macro="">
      <xdr:nvGraphicFramePr>
        <xdr:cNvPr id="78" name="Diagram 7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0</xdr:colOff>
      <xdr:row>3</xdr:row>
      <xdr:rowOff>0</xdr:rowOff>
    </xdr:from>
    <xdr:to>
      <xdr:col>31</xdr:col>
      <xdr:colOff>444177</xdr:colOff>
      <xdr:row>18</xdr:row>
      <xdr:rowOff>22500</xdr:rowOff>
    </xdr:to>
    <xdr:graphicFrame macro="">
      <xdr:nvGraphicFramePr>
        <xdr:cNvPr id="84" name="Diagram 8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0</xdr:colOff>
      <xdr:row>61</xdr:row>
      <xdr:rowOff>0</xdr:rowOff>
    </xdr:from>
    <xdr:to>
      <xdr:col>23</xdr:col>
      <xdr:colOff>444176</xdr:colOff>
      <xdr:row>76</xdr:row>
      <xdr:rowOff>22500</xdr:rowOff>
    </xdr:to>
    <xdr:graphicFrame macro="">
      <xdr:nvGraphicFramePr>
        <xdr:cNvPr id="87" name="Diagram 8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-1</xdr:colOff>
      <xdr:row>100</xdr:row>
      <xdr:rowOff>0</xdr:rowOff>
    </xdr:from>
    <xdr:to>
      <xdr:col>31</xdr:col>
      <xdr:colOff>444176</xdr:colOff>
      <xdr:row>115</xdr:row>
      <xdr:rowOff>22500</xdr:rowOff>
    </xdr:to>
    <xdr:graphicFrame macro="">
      <xdr:nvGraphicFramePr>
        <xdr:cNvPr id="93" name="Diagram 9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40</xdr:col>
      <xdr:colOff>0</xdr:colOff>
      <xdr:row>3</xdr:row>
      <xdr:rowOff>0</xdr:rowOff>
    </xdr:from>
    <xdr:to>
      <xdr:col>47</xdr:col>
      <xdr:colOff>444177</xdr:colOff>
      <xdr:row>18</xdr:row>
      <xdr:rowOff>22500</xdr:rowOff>
    </xdr:to>
    <xdr:graphicFrame macro="">
      <xdr:nvGraphicFramePr>
        <xdr:cNvPr id="96" name="Diagram 9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32</xdr:col>
      <xdr:colOff>0</xdr:colOff>
      <xdr:row>3</xdr:row>
      <xdr:rowOff>0</xdr:rowOff>
    </xdr:from>
    <xdr:to>
      <xdr:col>39</xdr:col>
      <xdr:colOff>444177</xdr:colOff>
      <xdr:row>18</xdr:row>
      <xdr:rowOff>22500</xdr:rowOff>
    </xdr:to>
    <xdr:graphicFrame macro="">
      <xdr:nvGraphicFramePr>
        <xdr:cNvPr id="99" name="Diagram 9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32</xdr:col>
      <xdr:colOff>0</xdr:colOff>
      <xdr:row>22</xdr:row>
      <xdr:rowOff>10583</xdr:rowOff>
    </xdr:from>
    <xdr:to>
      <xdr:col>39</xdr:col>
      <xdr:colOff>444177</xdr:colOff>
      <xdr:row>37</xdr:row>
      <xdr:rowOff>33083</xdr:rowOff>
    </xdr:to>
    <xdr:graphicFrame macro="">
      <xdr:nvGraphicFramePr>
        <xdr:cNvPr id="105" name="Diagram 10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40</xdr:col>
      <xdr:colOff>10583</xdr:colOff>
      <xdr:row>22</xdr:row>
      <xdr:rowOff>10583</xdr:rowOff>
    </xdr:from>
    <xdr:to>
      <xdr:col>47</xdr:col>
      <xdr:colOff>454760</xdr:colOff>
      <xdr:row>37</xdr:row>
      <xdr:rowOff>33083</xdr:rowOff>
    </xdr:to>
    <xdr:graphicFrame macro="">
      <xdr:nvGraphicFramePr>
        <xdr:cNvPr id="111" name="Diagram 11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605116</xdr:colOff>
      <xdr:row>119</xdr:row>
      <xdr:rowOff>0</xdr:rowOff>
    </xdr:from>
    <xdr:to>
      <xdr:col>15</xdr:col>
      <xdr:colOff>444175</xdr:colOff>
      <xdr:row>134</xdr:row>
      <xdr:rowOff>22500</xdr:rowOff>
    </xdr:to>
    <xdr:graphicFrame macro="">
      <xdr:nvGraphicFramePr>
        <xdr:cNvPr id="123" name="Diagram 1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7</xdr:col>
      <xdr:colOff>444176</xdr:colOff>
      <xdr:row>76</xdr:row>
      <xdr:rowOff>22500</xdr:rowOff>
    </xdr:to>
    <xdr:graphicFrame macro="">
      <xdr:nvGraphicFramePr>
        <xdr:cNvPr id="124" name="Diagram 1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8</xdr:col>
      <xdr:colOff>0</xdr:colOff>
      <xdr:row>61</xdr:row>
      <xdr:rowOff>0</xdr:rowOff>
    </xdr:from>
    <xdr:to>
      <xdr:col>15</xdr:col>
      <xdr:colOff>444176</xdr:colOff>
      <xdr:row>76</xdr:row>
      <xdr:rowOff>22500</xdr:rowOff>
    </xdr:to>
    <xdr:graphicFrame macro="">
      <xdr:nvGraphicFramePr>
        <xdr:cNvPr id="125" name="Diagram 1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80</xdr:row>
      <xdr:rowOff>188424</xdr:rowOff>
    </xdr:from>
    <xdr:to>
      <xdr:col>7</xdr:col>
      <xdr:colOff>412750</xdr:colOff>
      <xdr:row>96</xdr:row>
      <xdr:rowOff>1334</xdr:rowOff>
    </xdr:to>
    <xdr:graphicFrame macro="">
      <xdr:nvGraphicFramePr>
        <xdr:cNvPr id="126" name="Diagram 12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0</xdr:colOff>
      <xdr:row>22</xdr:row>
      <xdr:rowOff>0</xdr:rowOff>
    </xdr:from>
    <xdr:to>
      <xdr:col>23</xdr:col>
      <xdr:colOff>444176</xdr:colOff>
      <xdr:row>37</xdr:row>
      <xdr:rowOff>22500</xdr:rowOff>
    </xdr:to>
    <xdr:graphicFrame macro="">
      <xdr:nvGraphicFramePr>
        <xdr:cNvPr id="41" name="Diagram 4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5"/>
  <sheetViews>
    <sheetView tabSelected="1" topLeftCell="A40" zoomScaleSheetLayoutView="100" workbookViewId="0">
      <selection activeCell="B14" sqref="B14"/>
    </sheetView>
  </sheetViews>
  <sheetFormatPr defaultColWidth="9.140625" defaultRowHeight="12.75"/>
  <cols>
    <col min="1" max="1" width="55.5703125" style="7" customWidth="1"/>
    <col min="2" max="9" width="10.7109375" style="1" customWidth="1"/>
    <col min="10" max="17" width="7.5703125" style="1" customWidth="1"/>
    <col min="18" max="30" width="7.5703125" style="7" customWidth="1"/>
    <col min="31" max="16384" width="9.140625" style="7"/>
  </cols>
  <sheetData>
    <row r="1" spans="1:33" ht="12.75" customHeight="1" thickBot="1">
      <c r="A1" s="47" t="s">
        <v>45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O1" s="11"/>
    </row>
    <row r="2" spans="1:33" ht="12.75" customHeight="1" thickBot="1">
      <c r="A2" s="48" t="s">
        <v>73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33" ht="12.75" customHeight="1">
      <c r="L3" s="6"/>
      <c r="M3" s="67"/>
    </row>
    <row r="4" spans="1:33">
      <c r="A4" s="61" t="s">
        <v>67</v>
      </c>
      <c r="B4" s="31"/>
      <c r="C4" s="31"/>
      <c r="D4" s="31"/>
      <c r="E4" s="31"/>
      <c r="F4" s="31"/>
      <c r="G4" s="31"/>
      <c r="H4" s="31"/>
      <c r="I4" s="31"/>
      <c r="L4" s="6"/>
      <c r="M4" s="64"/>
    </row>
    <row r="5" spans="1:33" ht="12.75" customHeight="1">
      <c r="A5" s="3"/>
      <c r="L5" s="6"/>
      <c r="M5" s="64"/>
    </row>
    <row r="6" spans="1:33" ht="38.25" customHeight="1">
      <c r="A6" s="4"/>
      <c r="B6" s="13" t="s">
        <v>16</v>
      </c>
      <c r="C6" s="13" t="s">
        <v>31</v>
      </c>
      <c r="D6" s="13" t="s">
        <v>32</v>
      </c>
      <c r="E6" s="13" t="s">
        <v>33</v>
      </c>
      <c r="F6" s="13" t="s">
        <v>34</v>
      </c>
      <c r="G6" s="13" t="s">
        <v>36</v>
      </c>
      <c r="H6" s="53" t="s">
        <v>37</v>
      </c>
      <c r="I6" s="54" t="s">
        <v>38</v>
      </c>
      <c r="J6" s="7"/>
      <c r="L6" s="6"/>
      <c r="M6" s="64"/>
    </row>
    <row r="7" spans="1:33" ht="12.75" customHeight="1">
      <c r="A7" s="79" t="s">
        <v>0</v>
      </c>
      <c r="B7" s="85">
        <v>6</v>
      </c>
      <c r="C7" s="86">
        <v>64</v>
      </c>
      <c r="D7" s="86">
        <v>65</v>
      </c>
      <c r="E7" s="87">
        <v>41</v>
      </c>
      <c r="F7" s="88">
        <v>40</v>
      </c>
      <c r="G7" s="26">
        <v>34</v>
      </c>
      <c r="H7" s="15">
        <f>G7-F7</f>
        <v>-6</v>
      </c>
      <c r="I7" s="16">
        <f>IFERROR((G7/F7)-1,"")</f>
        <v>-0.15000000000000002</v>
      </c>
      <c r="J7" s="7"/>
      <c r="L7" s="42"/>
      <c r="M7" s="65"/>
      <c r="N7" s="7"/>
      <c r="O7" s="7"/>
      <c r="P7" s="7"/>
      <c r="Q7" s="7"/>
      <c r="AD7" s="39"/>
      <c r="AE7" s="39"/>
    </row>
    <row r="8" spans="1:33" ht="12.75" customHeight="1" thickBot="1">
      <c r="A8" s="80" t="s">
        <v>48</v>
      </c>
      <c r="B8" s="85">
        <v>4</v>
      </c>
      <c r="C8" s="86">
        <v>23</v>
      </c>
      <c r="D8" s="86">
        <v>35</v>
      </c>
      <c r="E8" s="87">
        <v>17</v>
      </c>
      <c r="F8" s="88">
        <v>11</v>
      </c>
      <c r="G8" s="26">
        <v>3</v>
      </c>
      <c r="H8" s="15">
        <f>G8-F8</f>
        <v>-8</v>
      </c>
      <c r="I8" s="16">
        <f>IFERROR((G8/F8)-1,"")</f>
        <v>-0.72727272727272729</v>
      </c>
      <c r="J8" s="7"/>
      <c r="L8" s="42"/>
      <c r="M8" s="65"/>
      <c r="N8" s="78"/>
      <c r="O8" s="7"/>
      <c r="P8" s="7"/>
      <c r="Q8" s="7"/>
      <c r="AD8" s="39"/>
      <c r="AE8" s="39"/>
    </row>
    <row r="9" spans="1:33" ht="12.75" customHeight="1">
      <c r="A9" s="79" t="s">
        <v>1</v>
      </c>
      <c r="B9" s="85">
        <v>22</v>
      </c>
      <c r="C9" s="86">
        <v>111</v>
      </c>
      <c r="D9" s="86">
        <v>71</v>
      </c>
      <c r="E9" s="87">
        <v>62</v>
      </c>
      <c r="F9" s="88">
        <v>56</v>
      </c>
      <c r="G9" s="26">
        <v>47</v>
      </c>
      <c r="H9" s="15">
        <f t="shared" ref="H9:H17" si="0">G9-F9</f>
        <v>-9</v>
      </c>
      <c r="I9" s="16">
        <f t="shared" ref="I9:I17" si="1">IFERROR((G9/F9)-1,"")</f>
        <v>-0.1607142857142857</v>
      </c>
      <c r="J9" s="7"/>
      <c r="L9" s="7"/>
      <c r="M9" s="42"/>
      <c r="N9" s="42"/>
      <c r="O9" s="68" t="s">
        <v>52</v>
      </c>
      <c r="P9" s="69"/>
      <c r="Q9" s="69"/>
      <c r="R9" s="69"/>
      <c r="S9" s="69"/>
      <c r="T9" s="69"/>
      <c r="U9" s="69"/>
      <c r="V9" s="69"/>
      <c r="W9" s="69"/>
      <c r="X9" s="69"/>
      <c r="Y9" s="70"/>
      <c r="Z9" s="70"/>
      <c r="AA9" s="70"/>
      <c r="AB9" s="70"/>
      <c r="AC9" s="71"/>
      <c r="AD9" s="39"/>
      <c r="AE9" s="39"/>
    </row>
    <row r="10" spans="1:33" ht="12.75" customHeight="1" thickBot="1">
      <c r="A10" s="80" t="s">
        <v>49</v>
      </c>
      <c r="B10" s="85">
        <v>14</v>
      </c>
      <c r="C10" s="86">
        <v>39</v>
      </c>
      <c r="D10" s="86">
        <v>33</v>
      </c>
      <c r="E10" s="87">
        <v>33</v>
      </c>
      <c r="F10" s="88">
        <v>11</v>
      </c>
      <c r="G10" s="26">
        <v>13</v>
      </c>
      <c r="H10" s="15">
        <f t="shared" ref="H10" si="2">G10-F10</f>
        <v>2</v>
      </c>
      <c r="I10" s="16">
        <f t="shared" ref="I10" si="3">IFERROR((G10/F10)-1,"")</f>
        <v>0.18181818181818188</v>
      </c>
      <c r="J10" s="7"/>
      <c r="L10" s="7"/>
      <c r="M10" s="7"/>
      <c r="N10" s="7"/>
      <c r="O10" s="72" t="s">
        <v>51</v>
      </c>
      <c r="P10" s="73"/>
      <c r="Q10" s="73"/>
      <c r="R10" s="73"/>
      <c r="S10" s="73"/>
      <c r="T10" s="73"/>
      <c r="U10" s="73"/>
      <c r="V10" s="73"/>
      <c r="W10" s="73"/>
      <c r="X10" s="73"/>
      <c r="Y10" s="74"/>
      <c r="Z10" s="74"/>
      <c r="AA10" s="74"/>
      <c r="AB10" s="74"/>
      <c r="AC10" s="66"/>
      <c r="AD10" s="39"/>
      <c r="AE10" s="39"/>
    </row>
    <row r="11" spans="1:33" ht="12.75" customHeight="1">
      <c r="A11" s="80" t="s">
        <v>2</v>
      </c>
      <c r="B11" s="85">
        <v>3</v>
      </c>
      <c r="C11" s="86">
        <v>114</v>
      </c>
      <c r="D11" s="86">
        <v>76</v>
      </c>
      <c r="E11" s="87">
        <v>67</v>
      </c>
      <c r="F11" s="88">
        <v>81</v>
      </c>
      <c r="G11" s="26">
        <v>147</v>
      </c>
      <c r="H11" s="15">
        <f t="shared" si="0"/>
        <v>66</v>
      </c>
      <c r="I11" s="16">
        <f t="shared" si="1"/>
        <v>0.81481481481481488</v>
      </c>
      <c r="J11" s="7"/>
      <c r="K11" s="7"/>
      <c r="L11" s="7"/>
      <c r="M11" s="7"/>
      <c r="N11" s="7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33" ht="12.75" customHeight="1">
      <c r="A12" s="80" t="s">
        <v>3</v>
      </c>
      <c r="B12" s="85" t="s">
        <v>75</v>
      </c>
      <c r="C12" s="86">
        <v>74</v>
      </c>
      <c r="D12" s="86">
        <v>49</v>
      </c>
      <c r="E12" s="87">
        <v>39</v>
      </c>
      <c r="F12" s="88">
        <v>53</v>
      </c>
      <c r="G12" s="26">
        <v>58</v>
      </c>
      <c r="H12" s="15">
        <f t="shared" si="0"/>
        <v>5</v>
      </c>
      <c r="I12" s="16">
        <f t="shared" si="1"/>
        <v>9.4339622641509413E-2</v>
      </c>
      <c r="J12" s="7"/>
      <c r="K12" s="7"/>
      <c r="L12" s="7"/>
      <c r="M12" s="7"/>
      <c r="N12" s="7"/>
      <c r="O12" s="75" t="s">
        <v>63</v>
      </c>
      <c r="P12" s="76"/>
      <c r="Q12" s="76"/>
      <c r="R12" s="76"/>
      <c r="S12" s="76"/>
      <c r="T12" s="76"/>
      <c r="U12" s="76"/>
      <c r="V12" s="76"/>
      <c r="W12" s="76"/>
      <c r="X12" s="76"/>
      <c r="Y12" s="77"/>
      <c r="Z12" s="77"/>
      <c r="AA12" s="77"/>
      <c r="AB12" s="77"/>
      <c r="AC12" s="77"/>
      <c r="AD12" s="77"/>
      <c r="AE12" s="77"/>
      <c r="AF12" s="77"/>
      <c r="AG12" s="77"/>
    </row>
    <row r="13" spans="1:33" ht="12.75" customHeight="1">
      <c r="A13" s="80" t="s">
        <v>10</v>
      </c>
      <c r="B13" s="85" t="s">
        <v>75</v>
      </c>
      <c r="C13" s="86">
        <v>42</v>
      </c>
      <c r="D13" s="86">
        <v>20</v>
      </c>
      <c r="E13" s="87">
        <v>18</v>
      </c>
      <c r="F13" s="88">
        <v>20</v>
      </c>
      <c r="G13" s="26">
        <v>35</v>
      </c>
      <c r="H13" s="15">
        <f t="shared" si="0"/>
        <v>15</v>
      </c>
      <c r="I13" s="16">
        <f t="shared" si="1"/>
        <v>0.75</v>
      </c>
      <c r="J13" s="7"/>
      <c r="K13" s="7"/>
      <c r="L13" s="7"/>
      <c r="M13" s="7"/>
      <c r="N13" s="7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33" ht="12.75" customHeight="1">
      <c r="A14" s="80" t="s">
        <v>5</v>
      </c>
      <c r="B14" s="89">
        <v>7</v>
      </c>
      <c r="C14" s="86">
        <v>40</v>
      </c>
      <c r="D14" s="86">
        <v>28</v>
      </c>
      <c r="E14" s="87">
        <v>24</v>
      </c>
      <c r="F14" s="88">
        <v>26</v>
      </c>
      <c r="G14" s="26">
        <v>22</v>
      </c>
      <c r="H14" s="15">
        <f>G14-F14</f>
        <v>-4</v>
      </c>
      <c r="I14" s="16">
        <f>IFERROR((G14/F14)-1,"")</f>
        <v>-0.15384615384615385</v>
      </c>
      <c r="J14" s="7"/>
      <c r="L14" s="7"/>
      <c r="M14" s="7"/>
      <c r="N14" s="7"/>
      <c r="O14" s="44" t="s">
        <v>68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33" ht="12.75" customHeight="1">
      <c r="A15" s="80" t="s">
        <v>4</v>
      </c>
      <c r="B15" s="89">
        <v>17</v>
      </c>
      <c r="C15" s="86">
        <v>144</v>
      </c>
      <c r="D15" s="86">
        <v>195</v>
      </c>
      <c r="E15" s="87">
        <v>153</v>
      </c>
      <c r="F15" s="88">
        <v>120</v>
      </c>
      <c r="G15" s="26">
        <v>152</v>
      </c>
      <c r="H15" s="15">
        <f>G15-F15</f>
        <v>32</v>
      </c>
      <c r="I15" s="16">
        <f>IFERROR((G15/F15)-1,"")</f>
        <v>0.26666666666666661</v>
      </c>
      <c r="J15" s="7"/>
      <c r="L15" s="7"/>
      <c r="M15" s="7"/>
      <c r="N15" s="7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AD15" s="42"/>
      <c r="AE15" s="42"/>
      <c r="AF15" s="42"/>
      <c r="AG15" s="42"/>
    </row>
    <row r="16" spans="1:33" ht="12.75" customHeight="1">
      <c r="A16" s="80" t="s">
        <v>64</v>
      </c>
      <c r="B16" s="89">
        <v>762</v>
      </c>
      <c r="C16" s="86">
        <v>1091</v>
      </c>
      <c r="D16" s="86">
        <v>668</v>
      </c>
      <c r="E16" s="87">
        <v>778</v>
      </c>
      <c r="F16" s="88">
        <v>736</v>
      </c>
      <c r="G16" s="26">
        <v>894</v>
      </c>
      <c r="H16" s="15">
        <f t="shared" si="0"/>
        <v>158</v>
      </c>
      <c r="I16" s="16">
        <f t="shared" si="1"/>
        <v>0.21467391304347827</v>
      </c>
      <c r="J16" s="7"/>
      <c r="L16" s="7"/>
      <c r="M16" s="7"/>
      <c r="N16" s="7"/>
      <c r="O16" s="46" t="s">
        <v>28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32" ht="12.75" customHeight="1">
      <c r="A17" s="81" t="s">
        <v>11</v>
      </c>
      <c r="B17" s="85">
        <v>4846</v>
      </c>
      <c r="C17" s="90">
        <v>23655</v>
      </c>
      <c r="D17" s="90">
        <v>11309</v>
      </c>
      <c r="E17" s="91">
        <v>12530</v>
      </c>
      <c r="F17" s="92">
        <v>9080</v>
      </c>
      <c r="G17" s="26">
        <v>12061</v>
      </c>
      <c r="H17" s="15">
        <f t="shared" si="0"/>
        <v>2981</v>
      </c>
      <c r="I17" s="16">
        <f t="shared" si="1"/>
        <v>0.32830396475770929</v>
      </c>
      <c r="J17" s="7"/>
      <c r="L17" s="7"/>
      <c r="M17" s="7"/>
      <c r="N17" s="7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1:32" ht="12.75" customHeight="1">
      <c r="A18" s="82" t="s">
        <v>54</v>
      </c>
      <c r="B18" s="51">
        <f t="shared" ref="B18:G18" si="4">IF(B16=0,"",(B17*1000)/B16)</f>
        <v>6359.5800524934384</v>
      </c>
      <c r="C18" s="51">
        <f t="shared" si="4"/>
        <v>21681.943171402385</v>
      </c>
      <c r="D18" s="51">
        <f t="shared" si="4"/>
        <v>16929.640718562874</v>
      </c>
      <c r="E18" s="51">
        <f t="shared" si="4"/>
        <v>16105.398457583547</v>
      </c>
      <c r="F18" s="51">
        <f t="shared" si="4"/>
        <v>12336.95652173913</v>
      </c>
      <c r="G18" s="51">
        <f t="shared" si="4"/>
        <v>13491.051454138702</v>
      </c>
      <c r="H18" s="15">
        <f>G18-F18</f>
        <v>1154.0949323995719</v>
      </c>
      <c r="I18" s="16">
        <f t="shared" ref="I18" si="5">IFERROR((G18/F18)-1,"")</f>
        <v>9.354778306674949E-2</v>
      </c>
      <c r="J18" s="7"/>
      <c r="L18" s="7"/>
      <c r="M18" s="7"/>
      <c r="N18" s="7"/>
      <c r="O18" s="7"/>
      <c r="P18" s="7"/>
      <c r="Q18" s="7"/>
    </row>
    <row r="19" spans="1:32" ht="12.75" customHeight="1">
      <c r="A19" s="80" t="s">
        <v>69</v>
      </c>
      <c r="B19" s="93">
        <v>844</v>
      </c>
      <c r="C19" s="94">
        <v>2244</v>
      </c>
      <c r="D19" s="94">
        <v>1332</v>
      </c>
      <c r="E19" s="95">
        <v>980</v>
      </c>
      <c r="F19" s="96">
        <v>1380</v>
      </c>
      <c r="G19" s="26">
        <v>1862</v>
      </c>
      <c r="H19" s="15">
        <f t="shared" ref="H19:H25" si="6">G19-F19</f>
        <v>482</v>
      </c>
      <c r="I19" s="16">
        <f t="shared" ref="I19:I25" si="7">IFERROR((G19/F19)-1,"")</f>
        <v>0.34927536231884049</v>
      </c>
      <c r="J19" s="7"/>
      <c r="L19" s="7"/>
      <c r="M19" s="7"/>
      <c r="N19" s="7"/>
      <c r="O19" s="7"/>
      <c r="P19" s="7"/>
      <c r="Q19" s="7"/>
    </row>
    <row r="20" spans="1:32" ht="12.75" customHeight="1">
      <c r="A20" s="83" t="s">
        <v>35</v>
      </c>
      <c r="B20" s="93">
        <v>19</v>
      </c>
      <c r="C20" s="93">
        <v>38</v>
      </c>
      <c r="D20" s="93">
        <v>15</v>
      </c>
      <c r="E20" s="97">
        <v>13</v>
      </c>
      <c r="F20" s="98">
        <v>21</v>
      </c>
      <c r="G20" s="26">
        <v>30</v>
      </c>
      <c r="H20" s="15">
        <f t="shared" si="6"/>
        <v>9</v>
      </c>
      <c r="I20" s="16">
        <f t="shared" si="7"/>
        <v>0.4285714285714286</v>
      </c>
      <c r="J20" s="7"/>
      <c r="L20" s="7"/>
      <c r="M20" s="7"/>
      <c r="N20" s="7"/>
      <c r="O20" s="7"/>
      <c r="P20" s="7"/>
      <c r="Q20" s="7"/>
      <c r="AE20" s="42"/>
      <c r="AF20" s="42"/>
    </row>
    <row r="21" spans="1:32" ht="12.75" customHeight="1">
      <c r="A21" s="22" t="s">
        <v>42</v>
      </c>
      <c r="B21" s="99">
        <v>19</v>
      </c>
      <c r="C21" s="99">
        <v>38</v>
      </c>
      <c r="D21" s="100">
        <v>15</v>
      </c>
      <c r="E21" s="87">
        <v>13</v>
      </c>
      <c r="F21" s="87">
        <v>21</v>
      </c>
      <c r="G21" s="26">
        <v>30</v>
      </c>
      <c r="H21" s="15">
        <f t="shared" si="6"/>
        <v>9</v>
      </c>
      <c r="I21" s="16">
        <f t="shared" si="7"/>
        <v>0.4285714285714286</v>
      </c>
      <c r="J21" s="7"/>
      <c r="O21" s="7"/>
      <c r="P21" s="7"/>
      <c r="Q21" s="7"/>
      <c r="AE21" s="42"/>
      <c r="AF21" s="42"/>
    </row>
    <row r="22" spans="1:32" ht="12.75" customHeight="1">
      <c r="A22" s="21" t="s">
        <v>44</v>
      </c>
      <c r="B22" s="35"/>
      <c r="C22" s="86">
        <v>9842</v>
      </c>
      <c r="D22" s="86">
        <v>12778</v>
      </c>
      <c r="E22" s="87">
        <v>13119</v>
      </c>
      <c r="F22" s="88">
        <v>12953</v>
      </c>
      <c r="G22" s="23">
        <v>13291</v>
      </c>
      <c r="H22" s="15">
        <f t="shared" si="6"/>
        <v>338</v>
      </c>
      <c r="I22" s="16">
        <f t="shared" si="7"/>
        <v>2.6094341079286654E-2</v>
      </c>
      <c r="J22" s="7"/>
      <c r="K22" s="7"/>
      <c r="M22" s="7"/>
      <c r="N22" s="7"/>
      <c r="O22" s="36"/>
      <c r="P22" s="36"/>
      <c r="Q22" s="37"/>
      <c r="R22" s="37"/>
      <c r="S22" s="37"/>
      <c r="T22" s="37"/>
      <c r="U22" s="37"/>
      <c r="V22" s="37"/>
      <c r="W22" s="37"/>
      <c r="X22" s="37"/>
      <c r="Y22" s="42"/>
    </row>
    <row r="23" spans="1:32" ht="12.75" customHeight="1">
      <c r="A23" s="21" t="s">
        <v>43</v>
      </c>
      <c r="B23" s="35"/>
      <c r="C23" s="101">
        <v>100521</v>
      </c>
      <c r="D23" s="101">
        <v>80302.03</v>
      </c>
      <c r="E23" s="102">
        <v>83293.67</v>
      </c>
      <c r="F23" s="102">
        <v>81389.48</v>
      </c>
      <c r="G23" s="103">
        <v>81381.289999999994</v>
      </c>
      <c r="H23" s="15">
        <f t="shared" si="6"/>
        <v>-8.1900000000023283</v>
      </c>
      <c r="I23" s="16">
        <f t="shared" si="7"/>
        <v>-1.0062725551263085E-4</v>
      </c>
      <c r="J23" s="7"/>
      <c r="K23" s="7"/>
      <c r="M23" s="7"/>
      <c r="N23" s="7"/>
      <c r="O23" s="36"/>
      <c r="P23" s="36"/>
      <c r="Q23" s="37"/>
      <c r="R23" s="36"/>
      <c r="S23" s="36"/>
      <c r="T23" s="36"/>
      <c r="U23" s="36"/>
      <c r="V23" s="36"/>
      <c r="W23" s="36"/>
      <c r="X23" s="42"/>
    </row>
    <row r="24" spans="1:32" ht="12.75" customHeight="1">
      <c r="A24" s="20" t="s">
        <v>6</v>
      </c>
      <c r="B24" s="18"/>
      <c r="C24" s="108">
        <v>7</v>
      </c>
      <c r="D24" s="108">
        <v>12</v>
      </c>
      <c r="E24" s="108">
        <v>6</v>
      </c>
      <c r="F24" s="109">
        <v>18</v>
      </c>
      <c r="G24" s="107">
        <v>15</v>
      </c>
      <c r="H24" s="15">
        <f t="shared" si="6"/>
        <v>-3</v>
      </c>
      <c r="I24" s="16">
        <f t="shared" si="7"/>
        <v>-0.16666666666666663</v>
      </c>
      <c r="J24" s="7"/>
      <c r="K24" s="7"/>
      <c r="M24" s="7"/>
      <c r="N24" s="7"/>
      <c r="O24" s="36"/>
      <c r="P24" s="38"/>
      <c r="Q24" s="38"/>
      <c r="R24" s="38"/>
      <c r="S24" s="38"/>
      <c r="T24" s="38"/>
      <c r="U24" s="38"/>
      <c r="X24" s="42"/>
      <c r="AA24" s="43"/>
    </row>
    <row r="25" spans="1:32" ht="12.75" customHeight="1">
      <c r="A25" s="20" t="s">
        <v>62</v>
      </c>
      <c r="B25" s="19"/>
      <c r="C25" s="111">
        <v>1</v>
      </c>
      <c r="D25" s="110">
        <v>0.33329999999999999</v>
      </c>
      <c r="E25" s="111">
        <v>0.5</v>
      </c>
      <c r="F25" s="112">
        <v>0.625</v>
      </c>
      <c r="G25" s="112">
        <v>0.85709999999999997</v>
      </c>
      <c r="H25" s="50">
        <f t="shared" si="6"/>
        <v>0.23209999999999997</v>
      </c>
      <c r="I25" s="16">
        <f t="shared" si="7"/>
        <v>0.37135999999999991</v>
      </c>
      <c r="J25" s="7"/>
      <c r="K25" s="7"/>
      <c r="M25" s="7"/>
      <c r="N25" s="7"/>
      <c r="X25" s="42"/>
    </row>
    <row r="26" spans="1:32" ht="12.75" customHeight="1">
      <c r="A26" s="5"/>
      <c r="X26" s="42"/>
    </row>
    <row r="27" spans="1:32" ht="12.75" customHeight="1">
      <c r="A27" s="2" t="s">
        <v>65</v>
      </c>
      <c r="O27" s="7"/>
      <c r="P27" s="49"/>
      <c r="Q27" s="49"/>
      <c r="R27" s="49"/>
      <c r="S27" s="49"/>
      <c r="T27" s="49"/>
      <c r="U27" s="49"/>
    </row>
    <row r="28" spans="1:32" ht="12.75" customHeight="1">
      <c r="A28" s="3"/>
      <c r="O28" s="7"/>
      <c r="P28" s="7"/>
      <c r="Q28" s="7"/>
    </row>
    <row r="29" spans="1:32" ht="38.25" customHeight="1">
      <c r="A29" s="4"/>
      <c r="B29" s="13" t="s">
        <v>16</v>
      </c>
      <c r="C29" s="13" t="s">
        <v>31</v>
      </c>
      <c r="D29" s="13" t="s">
        <v>32</v>
      </c>
      <c r="E29" s="13" t="s">
        <v>33</v>
      </c>
      <c r="F29" s="13" t="s">
        <v>34</v>
      </c>
      <c r="G29" s="13" t="s">
        <v>36</v>
      </c>
      <c r="H29" s="53" t="s">
        <v>37</v>
      </c>
      <c r="I29" s="54" t="s">
        <v>38</v>
      </c>
      <c r="J29" s="7"/>
      <c r="L29" s="7"/>
      <c r="M29" s="7"/>
      <c r="N29" s="7"/>
    </row>
    <row r="30" spans="1:32" ht="25.5" customHeight="1">
      <c r="A30" s="20" t="s">
        <v>7</v>
      </c>
      <c r="B30" s="41">
        <f t="shared" ref="B30:G30" si="8">SUM(B31:B33)</f>
        <v>6</v>
      </c>
      <c r="C30" s="41">
        <f t="shared" si="8"/>
        <v>8</v>
      </c>
      <c r="D30" s="41">
        <f t="shared" si="8"/>
        <v>14</v>
      </c>
      <c r="E30" s="41">
        <f t="shared" si="8"/>
        <v>7</v>
      </c>
      <c r="F30" s="41">
        <f t="shared" si="8"/>
        <v>12</v>
      </c>
      <c r="G30" s="105">
        <f t="shared" si="8"/>
        <v>12</v>
      </c>
      <c r="H30" s="15">
        <f>G30-F30</f>
        <v>0</v>
      </c>
      <c r="I30" s="16">
        <f>IFERROR((G30/F30)-1,"")</f>
        <v>0</v>
      </c>
      <c r="J30" s="7"/>
      <c r="L30" s="7"/>
      <c r="M30" s="7"/>
      <c r="N30" s="7"/>
    </row>
    <row r="31" spans="1:32" ht="12.75" customHeight="1">
      <c r="A31" s="22" t="s">
        <v>18</v>
      </c>
      <c r="B31" s="17">
        <v>0</v>
      </c>
      <c r="C31" s="34">
        <v>1</v>
      </c>
      <c r="D31" s="34">
        <v>2</v>
      </c>
      <c r="E31" s="34">
        <v>0</v>
      </c>
      <c r="F31" s="34">
        <v>1</v>
      </c>
      <c r="G31" s="14">
        <v>1</v>
      </c>
      <c r="H31" s="15">
        <f t="shared" ref="H31:H38" si="9">G31-F31</f>
        <v>0</v>
      </c>
      <c r="I31" s="16">
        <f t="shared" ref="I31:I39" si="10">IFERROR((G31/F31)-1,"")</f>
        <v>0</v>
      </c>
      <c r="J31" s="7"/>
    </row>
    <row r="32" spans="1:32" ht="12.75" customHeight="1">
      <c r="A32" s="22" t="s">
        <v>19</v>
      </c>
      <c r="B32" s="17">
        <v>2</v>
      </c>
      <c r="C32" s="34">
        <v>3</v>
      </c>
      <c r="D32" s="34">
        <v>4</v>
      </c>
      <c r="E32" s="34">
        <v>1</v>
      </c>
      <c r="F32" s="34">
        <v>4</v>
      </c>
      <c r="G32" s="14">
        <v>3</v>
      </c>
      <c r="H32" s="15">
        <f t="shared" si="9"/>
        <v>-1</v>
      </c>
      <c r="I32" s="16">
        <f t="shared" si="10"/>
        <v>-0.25</v>
      </c>
      <c r="J32" s="7"/>
      <c r="O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ht="12.75" customHeight="1">
      <c r="A33" s="22" t="s">
        <v>20</v>
      </c>
      <c r="B33" s="17">
        <v>4</v>
      </c>
      <c r="C33" s="34">
        <v>4</v>
      </c>
      <c r="D33" s="34">
        <v>8</v>
      </c>
      <c r="E33" s="34">
        <v>6</v>
      </c>
      <c r="F33" s="34">
        <v>7</v>
      </c>
      <c r="G33" s="17">
        <v>8</v>
      </c>
      <c r="H33" s="15">
        <f t="shared" si="9"/>
        <v>1</v>
      </c>
      <c r="I33" s="16">
        <f t="shared" si="10"/>
        <v>0.14285714285714279</v>
      </c>
      <c r="J33" s="7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ht="25.5" customHeight="1">
      <c r="A34" s="20" t="s">
        <v>8</v>
      </c>
      <c r="B34" s="105">
        <v>7</v>
      </c>
      <c r="C34" s="105">
        <v>17</v>
      </c>
      <c r="D34" s="105">
        <v>14</v>
      </c>
      <c r="E34" s="105">
        <v>9</v>
      </c>
      <c r="F34" s="105">
        <v>22</v>
      </c>
      <c r="G34" s="105">
        <v>20</v>
      </c>
      <c r="H34" s="15"/>
      <c r="I34" s="16">
        <f t="shared" si="10"/>
        <v>-9.0909090909090939E-2</v>
      </c>
      <c r="J34" s="7"/>
      <c r="L34" s="7"/>
      <c r="M34" s="7"/>
      <c r="N34" s="7"/>
      <c r="O34" s="7"/>
      <c r="P34" s="7"/>
      <c r="Q34" s="7"/>
      <c r="S34" s="46"/>
      <c r="T34" s="46"/>
      <c r="U34" s="46"/>
      <c r="V34" s="46"/>
      <c r="W34" s="46"/>
      <c r="X34" s="46"/>
      <c r="Y34" s="46"/>
      <c r="Z34" s="46"/>
      <c r="AA34" s="46"/>
      <c r="AB34" s="46"/>
    </row>
    <row r="35" spans="1:28" ht="12.75" customHeight="1">
      <c r="A35" s="22" t="s">
        <v>12</v>
      </c>
      <c r="B35" s="17">
        <v>0</v>
      </c>
      <c r="C35" s="34">
        <v>1</v>
      </c>
      <c r="D35" s="34">
        <v>1</v>
      </c>
      <c r="E35" s="34">
        <v>0</v>
      </c>
      <c r="F35" s="34">
        <v>0</v>
      </c>
      <c r="G35" s="17">
        <v>1</v>
      </c>
      <c r="H35" s="15">
        <f t="shared" si="9"/>
        <v>1</v>
      </c>
      <c r="I35" s="16" t="str">
        <f t="shared" si="10"/>
        <v/>
      </c>
      <c r="J35" s="7"/>
    </row>
    <row r="36" spans="1:28" ht="12.75" customHeight="1">
      <c r="A36" s="22" t="s">
        <v>13</v>
      </c>
      <c r="B36" s="17">
        <v>2</v>
      </c>
      <c r="C36" s="34">
        <v>4</v>
      </c>
      <c r="D36" s="34">
        <v>4</v>
      </c>
      <c r="E36" s="34">
        <v>1</v>
      </c>
      <c r="F36" s="34">
        <v>6</v>
      </c>
      <c r="G36" s="17">
        <v>4</v>
      </c>
      <c r="H36" s="15">
        <f t="shared" si="9"/>
        <v>-2</v>
      </c>
      <c r="I36" s="16">
        <f t="shared" si="10"/>
        <v>-0.33333333333333337</v>
      </c>
      <c r="J36" s="7"/>
    </row>
    <row r="37" spans="1:28" ht="12.75" customHeight="1">
      <c r="A37" s="22" t="s">
        <v>14</v>
      </c>
      <c r="B37" s="17">
        <v>5</v>
      </c>
      <c r="C37" s="34">
        <v>12</v>
      </c>
      <c r="D37" s="34">
        <v>9</v>
      </c>
      <c r="E37" s="34">
        <v>8</v>
      </c>
      <c r="F37" s="34">
        <v>16</v>
      </c>
      <c r="G37" s="17">
        <v>15</v>
      </c>
      <c r="H37" s="15">
        <f t="shared" si="9"/>
        <v>-1</v>
      </c>
      <c r="I37" s="16">
        <f t="shared" si="10"/>
        <v>-6.25E-2</v>
      </c>
      <c r="J37" s="7"/>
    </row>
    <row r="38" spans="1:28" ht="12.75" customHeight="1">
      <c r="A38" s="20" t="s">
        <v>23</v>
      </c>
      <c r="B38" s="17">
        <v>1</v>
      </c>
      <c r="C38" s="34">
        <v>2</v>
      </c>
      <c r="D38" s="34">
        <v>4</v>
      </c>
      <c r="E38" s="34">
        <v>1</v>
      </c>
      <c r="F38" s="34">
        <v>2</v>
      </c>
      <c r="G38" s="17">
        <v>0</v>
      </c>
      <c r="H38" s="15">
        <f t="shared" si="9"/>
        <v>-2</v>
      </c>
      <c r="I38" s="16">
        <f t="shared" si="10"/>
        <v>-1</v>
      </c>
      <c r="J38" s="7"/>
      <c r="L38" s="7"/>
      <c r="M38" s="7"/>
      <c r="N38" s="7"/>
      <c r="O38" s="7"/>
      <c r="P38" s="7"/>
      <c r="Q38" s="7"/>
    </row>
    <row r="39" spans="1:28" ht="12.75" customHeight="1">
      <c r="A39" s="52" t="s">
        <v>50</v>
      </c>
      <c r="B39" s="106">
        <f t="shared" ref="B39:G39" si="11">IF(B30=0,"",B38/B30)</f>
        <v>0.16666666666666666</v>
      </c>
      <c r="C39" s="106">
        <f t="shared" si="11"/>
        <v>0.25</v>
      </c>
      <c r="D39" s="106">
        <f t="shared" si="11"/>
        <v>0.2857142857142857</v>
      </c>
      <c r="E39" s="106">
        <f t="shared" si="11"/>
        <v>0.14285714285714285</v>
      </c>
      <c r="F39" s="106">
        <f t="shared" si="11"/>
        <v>0.16666666666666666</v>
      </c>
      <c r="G39" s="106">
        <f t="shared" si="11"/>
        <v>0</v>
      </c>
      <c r="H39" s="15">
        <f t="shared" ref="H39" si="12">G39-F39</f>
        <v>-0.16666666666666666</v>
      </c>
      <c r="I39" s="16">
        <f t="shared" si="10"/>
        <v>-1</v>
      </c>
    </row>
    <row r="40" spans="1:28" ht="12.75" customHeight="1">
      <c r="A40" s="5"/>
      <c r="B40" s="104"/>
    </row>
    <row r="41" spans="1:28" ht="12.75" customHeight="1">
      <c r="K41" s="31"/>
      <c r="L41" s="31"/>
      <c r="M41" s="31"/>
      <c r="N41" s="31"/>
      <c r="O41" s="31"/>
      <c r="P41" s="31"/>
      <c r="Q41" s="31"/>
    </row>
    <row r="42" spans="1:28" ht="12.75" customHeight="1">
      <c r="A42" s="31" t="s">
        <v>66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28">
      <c r="A43" s="5"/>
      <c r="B43" s="6"/>
      <c r="L43" s="7"/>
      <c r="M43" s="7"/>
      <c r="N43" s="7"/>
      <c r="O43" s="7"/>
      <c r="P43" s="7"/>
      <c r="Q43" s="7"/>
    </row>
    <row r="44" spans="1:28" ht="38.25" customHeight="1">
      <c r="A44" s="4"/>
      <c r="B44" s="13" t="s">
        <v>16</v>
      </c>
      <c r="C44" s="13" t="s">
        <v>31</v>
      </c>
      <c r="D44" s="13" t="s">
        <v>32</v>
      </c>
      <c r="E44" s="13" t="s">
        <v>33</v>
      </c>
      <c r="F44" s="13" t="s">
        <v>34</v>
      </c>
      <c r="G44" s="13" t="s">
        <v>36</v>
      </c>
      <c r="H44" s="53" t="s">
        <v>37</v>
      </c>
      <c r="I44" s="54" t="s">
        <v>38</v>
      </c>
      <c r="J44" s="7"/>
      <c r="L44" s="7"/>
      <c r="M44" s="7"/>
      <c r="N44" s="7"/>
      <c r="O44" s="7"/>
      <c r="P44" s="7"/>
      <c r="Q44" s="7"/>
    </row>
    <row r="45" spans="1:28" ht="25.5" customHeight="1">
      <c r="A45" s="55" t="s">
        <v>29</v>
      </c>
      <c r="B45" s="17">
        <v>0</v>
      </c>
      <c r="C45" s="40">
        <f>SUM(C46:C50)</f>
        <v>0</v>
      </c>
      <c r="D45" s="40">
        <f t="shared" ref="D45:G45" si="13">SUM(D46:D50)</f>
        <v>0</v>
      </c>
      <c r="E45" s="40">
        <f t="shared" si="13"/>
        <v>0</v>
      </c>
      <c r="F45" s="40">
        <f t="shared" si="13"/>
        <v>0</v>
      </c>
      <c r="G45" s="40">
        <f t="shared" si="13"/>
        <v>0</v>
      </c>
      <c r="H45" s="15">
        <f>G45-F45</f>
        <v>0</v>
      </c>
      <c r="I45" s="16" t="str">
        <f>IFERROR((G45/F45)-1,"")</f>
        <v/>
      </c>
      <c r="J45" s="7"/>
      <c r="L45" s="7"/>
      <c r="M45" s="7"/>
      <c r="N45" s="7"/>
      <c r="O45" s="7"/>
      <c r="P45" s="7"/>
      <c r="Q45" s="7"/>
    </row>
    <row r="46" spans="1:28" ht="12.75" customHeight="1">
      <c r="A46" s="57" t="s">
        <v>24</v>
      </c>
      <c r="B46" s="17">
        <v>0</v>
      </c>
      <c r="C46" s="34">
        <v>0</v>
      </c>
      <c r="D46" s="34">
        <v>0</v>
      </c>
      <c r="E46" s="34">
        <v>0</v>
      </c>
      <c r="F46" s="34">
        <v>0</v>
      </c>
      <c r="G46" s="14">
        <v>0</v>
      </c>
      <c r="H46" s="15">
        <f t="shared" ref="H46:H47" si="14">G46-F46</f>
        <v>0</v>
      </c>
      <c r="I46" s="16" t="str">
        <f t="shared" ref="I46:I47" si="15">IFERROR((G46/F46)-1,"")</f>
        <v/>
      </c>
      <c r="J46" s="7"/>
      <c r="L46" s="7"/>
      <c r="M46" s="7"/>
      <c r="N46" s="7"/>
      <c r="O46" s="7"/>
      <c r="P46" s="7"/>
      <c r="Q46" s="7"/>
    </row>
    <row r="47" spans="1:28" ht="12.75" customHeight="1">
      <c r="A47" s="25" t="s">
        <v>25</v>
      </c>
      <c r="B47" s="17">
        <v>0</v>
      </c>
      <c r="C47" s="34">
        <v>0</v>
      </c>
      <c r="D47" s="34">
        <v>0</v>
      </c>
      <c r="E47" s="34">
        <v>0</v>
      </c>
      <c r="F47" s="34">
        <v>0</v>
      </c>
      <c r="G47" s="14">
        <v>0</v>
      </c>
      <c r="H47" s="15">
        <f t="shared" si="14"/>
        <v>0</v>
      </c>
      <c r="I47" s="16" t="str">
        <f t="shared" si="15"/>
        <v/>
      </c>
      <c r="J47" s="7"/>
      <c r="L47" s="7"/>
      <c r="M47" s="7"/>
      <c r="N47" s="7"/>
      <c r="O47" s="7"/>
      <c r="P47" s="7"/>
      <c r="Q47" s="7"/>
    </row>
    <row r="48" spans="1:28" ht="12.75" customHeight="1">
      <c r="A48" s="25" t="s">
        <v>57</v>
      </c>
      <c r="B48" s="35"/>
      <c r="C48" s="34">
        <v>0</v>
      </c>
      <c r="D48" s="34">
        <v>0</v>
      </c>
      <c r="E48" s="34">
        <v>0</v>
      </c>
      <c r="F48" s="34">
        <v>0</v>
      </c>
      <c r="G48" s="14">
        <v>0</v>
      </c>
      <c r="H48" s="15">
        <f t="shared" ref="H48" si="16">G48-F48</f>
        <v>0</v>
      </c>
      <c r="I48" s="16" t="str">
        <f t="shared" ref="I48" si="17">IFERROR((G48/F48)-1,"")</f>
        <v/>
      </c>
      <c r="J48" s="7"/>
      <c r="L48" s="7"/>
      <c r="M48" s="7"/>
      <c r="N48" s="7"/>
      <c r="O48" s="7"/>
      <c r="P48" s="7"/>
      <c r="Q48" s="7"/>
    </row>
    <row r="49" spans="1:17" ht="12.75" customHeight="1">
      <c r="A49" s="25" t="s">
        <v>26</v>
      </c>
      <c r="B49" s="17">
        <v>0</v>
      </c>
      <c r="C49" s="34">
        <v>0</v>
      </c>
      <c r="D49" s="34">
        <v>0</v>
      </c>
      <c r="E49" s="34">
        <v>0</v>
      </c>
      <c r="F49" s="34">
        <v>0</v>
      </c>
      <c r="G49" s="17">
        <v>0</v>
      </c>
      <c r="H49" s="15">
        <f>G49-F49</f>
        <v>0</v>
      </c>
      <c r="I49" s="16" t="str">
        <f>IFERROR((G49/F49)-1,"")</f>
        <v/>
      </c>
      <c r="J49" s="7"/>
      <c r="L49" s="7"/>
      <c r="M49" s="7"/>
      <c r="N49" s="7"/>
      <c r="O49" s="7"/>
      <c r="P49" s="7"/>
      <c r="Q49" s="7"/>
    </row>
    <row r="50" spans="1:17" ht="12.75" customHeight="1">
      <c r="A50" s="59" t="s">
        <v>27</v>
      </c>
      <c r="B50" s="17">
        <v>0</v>
      </c>
      <c r="C50" s="34">
        <v>0</v>
      </c>
      <c r="D50" s="34">
        <v>0</v>
      </c>
      <c r="E50" s="34">
        <v>0</v>
      </c>
      <c r="F50" s="34">
        <v>0</v>
      </c>
      <c r="G50" s="17">
        <v>0</v>
      </c>
      <c r="H50" s="15">
        <f>G50-F50</f>
        <v>0</v>
      </c>
      <c r="I50" s="16" t="str">
        <f>IFERROR((G50/F50)-1,"")</f>
        <v/>
      </c>
      <c r="J50" s="7"/>
      <c r="L50" s="7"/>
      <c r="M50" s="7"/>
      <c r="N50" s="7"/>
      <c r="O50" s="7"/>
      <c r="P50" s="7"/>
      <c r="Q50" s="7"/>
    </row>
    <row r="51" spans="1:17" ht="12.75" customHeight="1">
      <c r="A51" s="84" t="s">
        <v>59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5">
        <f>G51-F51</f>
        <v>0</v>
      </c>
      <c r="I51" s="16" t="str">
        <f>IFERROR((G51/F51)-1,"")</f>
        <v/>
      </c>
      <c r="J51" s="7"/>
      <c r="L51" s="7"/>
      <c r="M51" s="7"/>
      <c r="N51" s="7"/>
      <c r="O51" s="7"/>
      <c r="P51" s="7"/>
      <c r="Q51" s="7"/>
    </row>
    <row r="52" spans="1:17" ht="12.75" customHeight="1">
      <c r="A52" s="84" t="s">
        <v>39</v>
      </c>
      <c r="B52" s="35"/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5">
        <f>G52-F52</f>
        <v>0</v>
      </c>
      <c r="I52" s="16" t="str">
        <f>IFERROR((G52/F52)-1,"")</f>
        <v/>
      </c>
      <c r="J52" s="7"/>
      <c r="L52" s="7"/>
      <c r="M52" s="7"/>
      <c r="N52" s="7"/>
      <c r="O52" s="7"/>
      <c r="P52" s="7"/>
      <c r="Q52" s="7"/>
    </row>
    <row r="53" spans="1:17" ht="12.75" customHeight="1">
      <c r="A53" s="84" t="s">
        <v>9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5">
        <f t="shared" ref="H53" si="18">G53-F53</f>
        <v>0</v>
      </c>
      <c r="I53" s="16" t="str">
        <f t="shared" ref="I53" si="19">IFERROR((G53/F53)-1,"")</f>
        <v/>
      </c>
      <c r="J53" s="7"/>
      <c r="L53" s="7"/>
      <c r="M53" s="7"/>
      <c r="N53" s="7"/>
      <c r="O53" s="7"/>
      <c r="P53" s="7"/>
      <c r="Q53" s="7"/>
    </row>
    <row r="54" spans="1:17" ht="12.75" customHeight="1">
      <c r="A54" s="84" t="s">
        <v>41</v>
      </c>
      <c r="B54" s="35"/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5">
        <f t="shared" ref="H54:H55" si="20">G54-F54</f>
        <v>0</v>
      </c>
      <c r="I54" s="16" t="str">
        <f t="shared" ref="I54:I55" si="21">IFERROR((G54/F54)-1,"")</f>
        <v/>
      </c>
      <c r="J54" s="7"/>
      <c r="L54" s="7"/>
      <c r="M54" s="7"/>
      <c r="N54" s="7"/>
      <c r="O54" s="7"/>
      <c r="P54" s="7"/>
      <c r="Q54" s="7"/>
    </row>
    <row r="55" spans="1:17" ht="12.75" customHeight="1">
      <c r="A55" s="84" t="s">
        <v>40</v>
      </c>
      <c r="B55" s="35"/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5">
        <f t="shared" si="20"/>
        <v>0</v>
      </c>
      <c r="I55" s="16" t="str">
        <f t="shared" si="21"/>
        <v/>
      </c>
      <c r="J55" s="7"/>
      <c r="L55" s="7"/>
      <c r="M55" s="7"/>
      <c r="N55" s="7"/>
      <c r="O55" s="7"/>
      <c r="P55" s="7"/>
      <c r="Q55" s="7"/>
    </row>
    <row r="56" spans="1:17" ht="12.75" customHeight="1">
      <c r="A56" s="84" t="s">
        <v>60</v>
      </c>
      <c r="B56" s="17">
        <v>0</v>
      </c>
      <c r="C56" s="34">
        <v>0</v>
      </c>
      <c r="D56" s="34">
        <v>0</v>
      </c>
      <c r="E56" s="34">
        <v>0</v>
      </c>
      <c r="F56" s="34">
        <v>0</v>
      </c>
      <c r="G56" s="17">
        <v>0</v>
      </c>
      <c r="H56" s="15">
        <f>G56-F56</f>
        <v>0</v>
      </c>
      <c r="I56" s="16" t="str">
        <f>IFERROR((G56/F56)-1,"")</f>
        <v/>
      </c>
      <c r="J56" s="7"/>
      <c r="L56" s="7"/>
      <c r="M56" s="7"/>
      <c r="N56" s="7"/>
      <c r="O56" s="7"/>
      <c r="P56" s="7"/>
      <c r="Q56" s="7"/>
    </row>
    <row r="57" spans="1:17" ht="12.75" customHeight="1">
      <c r="A57" s="24" t="s">
        <v>61</v>
      </c>
      <c r="B57" s="17">
        <v>0</v>
      </c>
      <c r="C57" s="34">
        <v>0</v>
      </c>
      <c r="D57" s="34">
        <v>0</v>
      </c>
      <c r="E57" s="34">
        <v>0</v>
      </c>
      <c r="F57" s="34">
        <v>0</v>
      </c>
      <c r="G57" s="17">
        <v>0</v>
      </c>
      <c r="H57" s="15">
        <f>G57-F57</f>
        <v>0</v>
      </c>
      <c r="I57" s="16" t="str">
        <f>IFERROR((G57/F57)-1,"")</f>
        <v/>
      </c>
      <c r="J57" s="7"/>
      <c r="K57" s="27"/>
      <c r="L57" s="27"/>
      <c r="M57" s="27"/>
      <c r="N57" s="27"/>
      <c r="O57" s="27"/>
      <c r="P57" s="27"/>
      <c r="Q57" s="27"/>
    </row>
    <row r="58" spans="1:17" ht="12.75" customHeight="1">
      <c r="A58" s="28"/>
      <c r="B58" s="60"/>
      <c r="C58" s="60"/>
      <c r="D58" s="60"/>
      <c r="E58" s="60"/>
      <c r="F58" s="60"/>
      <c r="G58" s="60"/>
      <c r="H58" s="60"/>
      <c r="I58" s="60"/>
      <c r="J58" s="27"/>
      <c r="K58" s="30"/>
      <c r="L58" s="30"/>
      <c r="M58" s="30"/>
      <c r="N58" s="30"/>
      <c r="O58" s="30"/>
      <c r="P58" s="30"/>
      <c r="Q58" s="30"/>
    </row>
    <row r="59" spans="1:17" ht="12.75" customHeight="1">
      <c r="A59" s="56" t="s">
        <v>55</v>
      </c>
      <c r="B59" s="56"/>
      <c r="C59" s="56"/>
      <c r="D59" s="56"/>
      <c r="E59" s="56"/>
      <c r="F59" s="56"/>
      <c r="G59" s="56"/>
      <c r="H59" s="56"/>
      <c r="I59" s="56"/>
      <c r="J59" s="30"/>
      <c r="K59" s="28"/>
      <c r="L59" s="28"/>
      <c r="M59" s="28"/>
      <c r="N59" s="28"/>
      <c r="O59" s="28"/>
      <c r="P59" s="28"/>
      <c r="Q59" s="28"/>
    </row>
    <row r="60" spans="1:17" ht="12.75" customHeight="1">
      <c r="A60" s="58" t="s">
        <v>58</v>
      </c>
      <c r="B60" s="58"/>
      <c r="C60" s="58"/>
      <c r="D60" s="58"/>
      <c r="E60" s="58"/>
      <c r="F60" s="58"/>
      <c r="G60" s="58"/>
      <c r="H60" s="58"/>
      <c r="I60" s="58"/>
      <c r="J60" s="28"/>
      <c r="K60" s="28"/>
      <c r="L60" s="28"/>
      <c r="M60" s="28"/>
      <c r="N60" s="28"/>
      <c r="O60" s="28"/>
      <c r="P60" s="28"/>
      <c r="Q60" s="28"/>
    </row>
    <row r="61" spans="1:17" ht="12.75" customHeight="1">
      <c r="A61" s="113" t="s">
        <v>56</v>
      </c>
      <c r="B61" s="113"/>
      <c r="C61" s="113"/>
      <c r="D61" s="113"/>
      <c r="E61" s="113"/>
      <c r="F61" s="113"/>
      <c r="G61" s="113"/>
      <c r="H61" s="113"/>
      <c r="I61" s="113"/>
      <c r="J61" s="28"/>
      <c r="K61" s="27"/>
      <c r="L61" s="27"/>
      <c r="M61" s="27"/>
      <c r="N61" s="27"/>
      <c r="O61" s="27"/>
      <c r="P61" s="27"/>
      <c r="Q61" s="27"/>
    </row>
    <row r="62" spans="1:17" ht="12.75" customHeight="1">
      <c r="A62" s="113"/>
      <c r="B62" s="113"/>
      <c r="C62" s="113"/>
      <c r="D62" s="113"/>
      <c r="E62" s="113"/>
      <c r="F62" s="113"/>
      <c r="G62" s="113"/>
      <c r="H62" s="113"/>
      <c r="I62" s="113"/>
      <c r="J62" s="27"/>
      <c r="K62" s="29"/>
      <c r="L62" s="29"/>
      <c r="M62" s="29"/>
      <c r="N62" s="29"/>
      <c r="O62" s="29"/>
      <c r="P62" s="29"/>
      <c r="Q62" s="29"/>
    </row>
    <row r="63" spans="1:17" ht="12.75" customHeight="1">
      <c r="A63" s="113"/>
      <c r="B63" s="113"/>
      <c r="C63" s="113"/>
      <c r="D63" s="113"/>
      <c r="E63" s="113"/>
      <c r="F63" s="113"/>
      <c r="G63" s="113"/>
      <c r="H63" s="113"/>
      <c r="I63" s="113"/>
      <c r="J63" s="29"/>
      <c r="K63" s="29"/>
      <c r="L63" s="29"/>
      <c r="M63" s="29"/>
      <c r="N63" s="29"/>
      <c r="O63" s="29"/>
      <c r="P63" s="29"/>
      <c r="Q63" s="29"/>
    </row>
    <row r="64" spans="1:17" ht="12.75" customHeight="1">
      <c r="J64" s="29"/>
      <c r="K64" s="29"/>
      <c r="L64" s="29"/>
      <c r="M64" s="29"/>
      <c r="N64" s="29"/>
      <c r="O64" s="29"/>
      <c r="P64" s="29"/>
      <c r="Q64" s="29"/>
    </row>
    <row r="65" spans="10:10" ht="12.75" customHeight="1">
      <c r="J65" s="29"/>
    </row>
  </sheetData>
  <mergeCells count="1">
    <mergeCell ref="A61:I6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45:F4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119"/>
  <sheetViews>
    <sheetView topLeftCell="X37" zoomScale="90" zoomScaleNormal="90" zoomScaleSheetLayoutView="85" zoomScalePageLayoutView="70" workbookViewId="0">
      <selection activeCell="AH74" sqref="AH74"/>
    </sheetView>
  </sheetViews>
  <sheetFormatPr defaultColWidth="9.140625" defaultRowHeight="15" customHeight="1"/>
  <cols>
    <col min="1" max="16384" width="9.140625" style="32"/>
  </cols>
  <sheetData>
    <row r="1" spans="1:48" ht="15" customHeight="1">
      <c r="A1" s="115" t="str">
        <f>adat!$A$7</f>
        <v>Elfogások száma</v>
      </c>
      <c r="B1" s="115"/>
      <c r="C1" s="115"/>
      <c r="D1" s="115"/>
      <c r="E1" s="115"/>
      <c r="F1" s="115"/>
      <c r="G1" s="115"/>
      <c r="H1" s="115"/>
      <c r="I1" s="115" t="str">
        <f>adat!$A$8</f>
        <v>Szándékos bűncselekmény elkövetésén tettenérés miatti elfogások száma</v>
      </c>
      <c r="J1" s="115"/>
      <c r="K1" s="115"/>
      <c r="L1" s="115"/>
      <c r="M1" s="115"/>
      <c r="N1" s="115"/>
      <c r="O1" s="115"/>
      <c r="P1" s="115"/>
      <c r="Q1" s="115" t="str">
        <f>adat!$A$30</f>
        <v>Személysérüléses közúti közlekedési balesetek száma</v>
      </c>
      <c r="R1" s="115"/>
      <c r="S1" s="115"/>
      <c r="T1" s="115"/>
      <c r="U1" s="115"/>
      <c r="V1" s="115"/>
      <c r="W1" s="115"/>
      <c r="X1" s="115"/>
      <c r="Y1" s="115" t="s">
        <v>17</v>
      </c>
      <c r="Z1" s="115"/>
      <c r="AA1" s="115"/>
      <c r="AB1" s="115"/>
      <c r="AC1" s="115"/>
      <c r="AD1" s="115"/>
      <c r="AE1" s="115"/>
      <c r="AF1" s="115"/>
      <c r="AG1" s="115" t="str">
        <f>adat!$A$45</f>
        <v>Illegális migrációhoz kapcsolódó jogellenes cselekmények száma</v>
      </c>
      <c r="AH1" s="115"/>
      <c r="AI1" s="115"/>
      <c r="AJ1" s="115"/>
      <c r="AK1" s="115"/>
      <c r="AL1" s="115"/>
      <c r="AM1" s="115"/>
      <c r="AN1" s="115"/>
      <c r="AO1" s="115" t="str">
        <f>adat!$A$46</f>
        <v>Embercsempészés bűncselekmények száma</v>
      </c>
      <c r="AP1" s="115"/>
      <c r="AQ1" s="115"/>
      <c r="AR1" s="115"/>
      <c r="AS1" s="115"/>
      <c r="AT1" s="115"/>
      <c r="AU1" s="115"/>
      <c r="AV1" s="115"/>
    </row>
    <row r="2" spans="1:48" ht="15" customHeight="1">
      <c r="A2" s="115" t="str">
        <f>adat!$A$1</f>
        <v>2010. és 2019–2023. statisztikai kimutatása</v>
      </c>
      <c r="B2" s="115"/>
      <c r="C2" s="115"/>
      <c r="D2" s="115"/>
      <c r="E2" s="115"/>
      <c r="F2" s="115"/>
      <c r="G2" s="115"/>
      <c r="H2" s="115"/>
      <c r="I2" s="115" t="str">
        <f>adat!$A$1</f>
        <v>2010. és 2019–2023. statisztikai kimutatása</v>
      </c>
      <c r="J2" s="115"/>
      <c r="K2" s="115"/>
      <c r="L2" s="115"/>
      <c r="M2" s="115"/>
      <c r="N2" s="115"/>
      <c r="O2" s="115"/>
      <c r="P2" s="115"/>
      <c r="Q2" s="115" t="str">
        <f>adat!$A$1</f>
        <v>2010. és 2019–2023. statisztikai kimutatása</v>
      </c>
      <c r="R2" s="115"/>
      <c r="S2" s="115"/>
      <c r="T2" s="115"/>
      <c r="U2" s="115"/>
      <c r="V2" s="115"/>
      <c r="W2" s="115"/>
      <c r="X2" s="115"/>
      <c r="Y2" s="115" t="str">
        <f>adat!$A$1</f>
        <v>2010. és 2019–2023. statisztikai kimutatása</v>
      </c>
      <c r="Z2" s="115"/>
      <c r="AA2" s="115"/>
      <c r="AB2" s="115"/>
      <c r="AC2" s="115"/>
      <c r="AD2" s="115"/>
      <c r="AE2" s="115"/>
      <c r="AF2" s="115"/>
      <c r="AG2" s="115" t="str">
        <f>adat!$A$1</f>
        <v>2010. és 2019–2023. statisztikai kimutatása</v>
      </c>
      <c r="AH2" s="115"/>
      <c r="AI2" s="115"/>
      <c r="AJ2" s="115"/>
      <c r="AK2" s="115"/>
      <c r="AL2" s="115"/>
      <c r="AM2" s="115"/>
      <c r="AN2" s="115"/>
      <c r="AO2" s="115" t="str">
        <f>adat!$A$1</f>
        <v>2010. és 2019–2023. statisztikai kimutatása</v>
      </c>
      <c r="AP2" s="115"/>
      <c r="AQ2" s="115"/>
      <c r="AR2" s="115"/>
      <c r="AS2" s="115"/>
      <c r="AT2" s="115"/>
      <c r="AU2" s="115"/>
      <c r="AV2" s="115"/>
    </row>
    <row r="3" spans="1:48" ht="15" customHeight="1">
      <c r="A3" s="115" t="str">
        <f>adat!$A$2</f>
        <v>Létavértes</v>
      </c>
      <c r="B3" s="115"/>
      <c r="C3" s="115"/>
      <c r="D3" s="115"/>
      <c r="E3" s="115"/>
      <c r="F3" s="115"/>
      <c r="G3" s="115"/>
      <c r="H3" s="115"/>
      <c r="I3" s="115" t="str">
        <f>adat!$A$2</f>
        <v>Létavértes</v>
      </c>
      <c r="J3" s="115"/>
      <c r="K3" s="115"/>
      <c r="L3" s="115"/>
      <c r="M3" s="115"/>
      <c r="N3" s="115"/>
      <c r="O3" s="115"/>
      <c r="P3" s="115"/>
      <c r="Q3" s="115" t="str">
        <f>adat!$A$2</f>
        <v>Létavértes</v>
      </c>
      <c r="R3" s="115"/>
      <c r="S3" s="115"/>
      <c r="T3" s="115"/>
      <c r="U3" s="115"/>
      <c r="V3" s="115"/>
      <c r="W3" s="115"/>
      <c r="X3" s="115"/>
      <c r="Y3" s="115" t="str">
        <f>adat!$A$2</f>
        <v>Létavértes</v>
      </c>
      <c r="Z3" s="115"/>
      <c r="AA3" s="115"/>
      <c r="AB3" s="115"/>
      <c r="AC3" s="115"/>
      <c r="AD3" s="115"/>
      <c r="AE3" s="115"/>
      <c r="AF3" s="115"/>
      <c r="AG3" s="115" t="str">
        <f>adat!$A$2</f>
        <v>Létavértes</v>
      </c>
      <c r="AH3" s="115"/>
      <c r="AI3" s="115"/>
      <c r="AJ3" s="115"/>
      <c r="AK3" s="115"/>
      <c r="AL3" s="115"/>
      <c r="AM3" s="115"/>
      <c r="AN3" s="115"/>
      <c r="AO3" s="115" t="str">
        <f>adat!$A$2</f>
        <v>Létavértes</v>
      </c>
      <c r="AP3" s="115"/>
      <c r="AQ3" s="115"/>
      <c r="AR3" s="115"/>
      <c r="AS3" s="115"/>
      <c r="AT3" s="115"/>
      <c r="AU3" s="115"/>
      <c r="AV3" s="115"/>
    </row>
    <row r="4" spans="1:48" ht="15" customHeight="1">
      <c r="Q4" s="33"/>
    </row>
    <row r="20" spans="1:48" ht="15" customHeight="1">
      <c r="A20" s="115" t="str">
        <f>adat!$A$9</f>
        <v>Előállítások száma</v>
      </c>
      <c r="B20" s="115"/>
      <c r="C20" s="115"/>
      <c r="D20" s="115"/>
      <c r="E20" s="115"/>
      <c r="F20" s="115"/>
      <c r="G20" s="115"/>
      <c r="H20" s="115"/>
      <c r="I20" s="115" t="str">
        <f>adat!$A$10</f>
        <v>Bűncselekmény gyanúja miatti előállítások száma</v>
      </c>
      <c r="J20" s="115"/>
      <c r="K20" s="115"/>
      <c r="L20" s="115"/>
      <c r="M20" s="115"/>
      <c r="N20" s="115"/>
      <c r="O20" s="115"/>
      <c r="P20" s="115"/>
      <c r="Q20" s="115" t="str">
        <f>adat!$A$31</f>
        <v>Halálos közúti közlekedési balesetek száma</v>
      </c>
      <c r="R20" s="115"/>
      <c r="S20" s="115"/>
      <c r="T20" s="115"/>
      <c r="U20" s="115"/>
      <c r="V20" s="115"/>
      <c r="W20" s="115"/>
      <c r="X20" s="115"/>
      <c r="Y20" s="115" t="str">
        <f>adat!$A$32</f>
        <v>Súlyos sérüléses közúti közlekedési balesetek száma</v>
      </c>
      <c r="Z20" s="115"/>
      <c r="AA20" s="115"/>
      <c r="AB20" s="115"/>
      <c r="AC20" s="115"/>
      <c r="AD20" s="115"/>
      <c r="AE20" s="115"/>
      <c r="AF20" s="115"/>
      <c r="AG20" s="115" t="str">
        <f>adat!$A$49</f>
        <v>Tiltott határátlépés és kísérlete szabálysértések száma</v>
      </c>
      <c r="AH20" s="115"/>
      <c r="AI20" s="115"/>
      <c r="AJ20" s="115"/>
      <c r="AK20" s="115"/>
      <c r="AL20" s="115"/>
      <c r="AM20" s="115"/>
      <c r="AN20" s="115"/>
      <c r="AO20" s="115" t="str">
        <f>adat!$A$50</f>
        <v>Külföldiek rendészetével kapcsolatos szabálysértések száma</v>
      </c>
      <c r="AP20" s="115"/>
      <c r="AQ20" s="115"/>
      <c r="AR20" s="115"/>
      <c r="AS20" s="115"/>
      <c r="AT20" s="115"/>
      <c r="AU20" s="115"/>
      <c r="AV20" s="115"/>
    </row>
    <row r="21" spans="1:48" ht="15" customHeight="1">
      <c r="A21" s="115" t="str">
        <f>adat!$A$1</f>
        <v>2010. és 2019–2023. statisztikai kimutatása</v>
      </c>
      <c r="B21" s="115"/>
      <c r="C21" s="115"/>
      <c r="D21" s="115"/>
      <c r="E21" s="115"/>
      <c r="F21" s="115"/>
      <c r="G21" s="115"/>
      <c r="H21" s="115"/>
      <c r="I21" s="115" t="str">
        <f>adat!$A$1</f>
        <v>2010. és 2019–2023. statisztikai kimutatása</v>
      </c>
      <c r="J21" s="115"/>
      <c r="K21" s="115"/>
      <c r="L21" s="115"/>
      <c r="M21" s="115"/>
      <c r="N21" s="115"/>
      <c r="O21" s="115"/>
      <c r="P21" s="115"/>
      <c r="Q21" s="115" t="str">
        <f>adat!$A$1</f>
        <v>2010. és 2019–2023. statisztikai kimutatása</v>
      </c>
      <c r="R21" s="115"/>
      <c r="S21" s="115"/>
      <c r="T21" s="115"/>
      <c r="U21" s="115"/>
      <c r="V21" s="115"/>
      <c r="W21" s="115"/>
      <c r="X21" s="115"/>
      <c r="Y21" s="115" t="str">
        <f>adat!$A$1</f>
        <v>2010. és 2019–2023. statisztikai kimutatása</v>
      </c>
      <c r="Z21" s="115"/>
      <c r="AA21" s="115"/>
      <c r="AB21" s="115"/>
      <c r="AC21" s="115"/>
      <c r="AD21" s="115"/>
      <c r="AE21" s="115"/>
      <c r="AF21" s="115"/>
      <c r="AG21" s="115" t="str">
        <f>adat!$A$1</f>
        <v>2010. és 2019–2023. statisztikai kimutatása</v>
      </c>
      <c r="AH21" s="115"/>
      <c r="AI21" s="115"/>
      <c r="AJ21" s="115"/>
      <c r="AK21" s="115"/>
      <c r="AL21" s="115"/>
      <c r="AM21" s="115"/>
      <c r="AN21" s="115"/>
      <c r="AO21" s="114" t="str">
        <f>adat!$A$1</f>
        <v>2010. és 2019–2023. statisztikai kimutatása</v>
      </c>
      <c r="AP21" s="114"/>
      <c r="AQ21" s="114"/>
      <c r="AR21" s="114"/>
      <c r="AS21" s="114"/>
      <c r="AT21" s="114"/>
      <c r="AU21" s="114"/>
      <c r="AV21" s="114"/>
    </row>
    <row r="22" spans="1:48" ht="15" customHeight="1">
      <c r="A22" s="115" t="str">
        <f>adat!$A$2</f>
        <v>Létavértes</v>
      </c>
      <c r="B22" s="115"/>
      <c r="C22" s="115"/>
      <c r="D22" s="115"/>
      <c r="E22" s="115"/>
      <c r="F22" s="115"/>
      <c r="G22" s="115"/>
      <c r="H22" s="115"/>
      <c r="I22" s="115" t="str">
        <f>adat!$A$2</f>
        <v>Létavértes</v>
      </c>
      <c r="J22" s="115"/>
      <c r="K22" s="115"/>
      <c r="L22" s="115"/>
      <c r="M22" s="115"/>
      <c r="N22" s="115"/>
      <c r="O22" s="115"/>
      <c r="P22" s="115"/>
      <c r="Q22" s="115" t="str">
        <f>adat!$A$2</f>
        <v>Létavértes</v>
      </c>
      <c r="R22" s="115"/>
      <c r="S22" s="115"/>
      <c r="T22" s="115"/>
      <c r="U22" s="115"/>
      <c r="V22" s="115"/>
      <c r="W22" s="115"/>
      <c r="X22" s="115"/>
      <c r="Y22" s="115" t="str">
        <f>adat!$A$2</f>
        <v>Létavértes</v>
      </c>
      <c r="Z22" s="115"/>
      <c r="AA22" s="115"/>
      <c r="AB22" s="115"/>
      <c r="AC22" s="115"/>
      <c r="AD22" s="115"/>
      <c r="AE22" s="115"/>
      <c r="AF22" s="115"/>
      <c r="AG22" s="115" t="str">
        <f>adat!$A$2</f>
        <v>Létavértes</v>
      </c>
      <c r="AH22" s="115"/>
      <c r="AI22" s="115"/>
      <c r="AJ22" s="115"/>
      <c r="AK22" s="115"/>
      <c r="AL22" s="115"/>
      <c r="AM22" s="115"/>
      <c r="AN22" s="115"/>
      <c r="AO22" s="114" t="str">
        <f>adat!$A$2</f>
        <v>Létavértes</v>
      </c>
      <c r="AP22" s="114"/>
      <c r="AQ22" s="114"/>
      <c r="AR22" s="114"/>
      <c r="AS22" s="114"/>
      <c r="AT22" s="114"/>
      <c r="AU22" s="114"/>
      <c r="AV22" s="114"/>
    </row>
    <row r="27" spans="1:48" ht="15" customHeight="1">
      <c r="B27" s="10"/>
      <c r="C27" s="10"/>
      <c r="D27" s="10"/>
      <c r="E27" s="10"/>
      <c r="F27" s="10"/>
      <c r="G27" s="10"/>
      <c r="H27" s="10"/>
      <c r="I27" s="10"/>
      <c r="J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48" ht="15" customHeight="1">
      <c r="B28" s="10"/>
      <c r="C28" s="10"/>
      <c r="D28" s="10"/>
      <c r="E28" s="10"/>
      <c r="F28" s="10"/>
      <c r="G28" s="10"/>
      <c r="H28" s="10"/>
      <c r="I28" s="10"/>
      <c r="J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48" ht="15" customHeight="1">
      <c r="B29" s="10"/>
      <c r="C29" s="10"/>
      <c r="D29" s="10"/>
      <c r="E29" s="10"/>
      <c r="F29" s="10"/>
      <c r="G29" s="10"/>
      <c r="H29" s="10"/>
      <c r="I29" s="10"/>
      <c r="J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4" spans="1:48" ht="15" customHeight="1">
      <c r="W34" s="8"/>
      <c r="X34" s="8"/>
      <c r="Y34" s="8"/>
      <c r="Z34" s="8"/>
      <c r="AA34" s="8"/>
      <c r="AB34" s="8"/>
    </row>
    <row r="35" spans="1:48" ht="15" customHeight="1">
      <c r="W35" s="8"/>
      <c r="X35" s="9"/>
      <c r="Y35" s="9"/>
      <c r="Z35" s="9"/>
      <c r="AA35" s="9"/>
      <c r="AB35" s="9"/>
    </row>
    <row r="39" spans="1:48" ht="15" customHeight="1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AG39" s="116" t="s">
        <v>30</v>
      </c>
      <c r="AH39" s="116"/>
      <c r="AI39" s="116"/>
      <c r="AJ39" s="116"/>
      <c r="AK39" s="116"/>
      <c r="AL39" s="116"/>
      <c r="AM39" s="116"/>
      <c r="AN39" s="116"/>
      <c r="AO39" s="115"/>
      <c r="AP39" s="115"/>
      <c r="AQ39" s="115"/>
      <c r="AR39" s="115"/>
      <c r="AS39" s="115"/>
      <c r="AT39" s="115"/>
      <c r="AU39" s="115"/>
      <c r="AV39" s="115"/>
    </row>
    <row r="40" spans="1:48" ht="15" customHeight="1">
      <c r="A40" s="115" t="str">
        <f>adat!$A$11</f>
        <v>Biztonsági intézkedések száma</v>
      </c>
      <c r="B40" s="115"/>
      <c r="C40" s="115"/>
      <c r="D40" s="115"/>
      <c r="E40" s="115"/>
      <c r="F40" s="115"/>
      <c r="G40" s="115"/>
      <c r="H40" s="115"/>
      <c r="I40" s="115" t="s">
        <v>15</v>
      </c>
      <c r="J40" s="115"/>
      <c r="K40" s="115"/>
      <c r="L40" s="115"/>
      <c r="M40" s="115"/>
      <c r="N40" s="115"/>
      <c r="O40" s="115"/>
      <c r="P40" s="115"/>
      <c r="Q40" s="115" t="str">
        <f>adat!$A$33</f>
        <v>Könnyű sérüléses közúti közlekedési balesetek száma</v>
      </c>
      <c r="R40" s="115"/>
      <c r="S40" s="115"/>
      <c r="T40" s="115"/>
      <c r="U40" s="115"/>
      <c r="V40" s="115"/>
      <c r="W40" s="115"/>
      <c r="X40" s="115"/>
      <c r="Y40" s="117" t="s">
        <v>71</v>
      </c>
      <c r="Z40" s="117"/>
      <c r="AA40" s="117"/>
      <c r="AB40" s="117"/>
      <c r="AC40" s="117"/>
      <c r="AD40" s="117"/>
      <c r="AE40" s="117"/>
      <c r="AF40" s="117"/>
      <c r="AG40" s="115"/>
      <c r="AH40" s="115"/>
      <c r="AI40" s="115"/>
      <c r="AJ40" s="115"/>
      <c r="AK40" s="115"/>
      <c r="AL40" s="115"/>
      <c r="AM40" s="115"/>
      <c r="AN40" s="115"/>
      <c r="AO40" s="114"/>
      <c r="AP40" s="114"/>
      <c r="AQ40" s="114"/>
      <c r="AR40" s="114"/>
      <c r="AS40" s="114"/>
      <c r="AT40" s="114"/>
      <c r="AU40" s="114"/>
      <c r="AV40" s="114"/>
    </row>
    <row r="41" spans="1:48" ht="15" customHeight="1">
      <c r="A41" s="115" t="str">
        <f>adat!$A$1</f>
        <v>2010. és 2019–2023. statisztikai kimutatása</v>
      </c>
      <c r="B41" s="115"/>
      <c r="C41" s="115"/>
      <c r="D41" s="115"/>
      <c r="E41" s="115"/>
      <c r="F41" s="115"/>
      <c r="G41" s="115"/>
      <c r="H41" s="115"/>
      <c r="I41" s="115" t="str">
        <f>adat!$A$1</f>
        <v>2010. és 2019–2023. statisztikai kimutatása</v>
      </c>
      <c r="J41" s="115"/>
      <c r="K41" s="115"/>
      <c r="L41" s="115"/>
      <c r="M41" s="115"/>
      <c r="N41" s="115"/>
      <c r="O41" s="115"/>
      <c r="P41" s="115"/>
      <c r="Q41" s="115" t="str">
        <f>adat!$A$1</f>
        <v>2010. és 2019–2023. statisztikai kimutatása</v>
      </c>
      <c r="R41" s="115"/>
      <c r="S41" s="115"/>
      <c r="T41" s="115"/>
      <c r="U41" s="115"/>
      <c r="V41" s="115"/>
      <c r="W41" s="115"/>
      <c r="X41" s="115"/>
      <c r="Y41" s="115" t="str">
        <f>adat!$A$1</f>
        <v>2010. és 2019–2023. statisztikai kimutatása</v>
      </c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4"/>
      <c r="AP41" s="114"/>
      <c r="AQ41" s="114"/>
      <c r="AR41" s="114"/>
      <c r="AS41" s="114"/>
      <c r="AT41" s="114"/>
      <c r="AU41" s="114"/>
      <c r="AV41" s="114"/>
    </row>
    <row r="42" spans="1:48" ht="15" customHeight="1">
      <c r="A42" s="115" t="str">
        <f>adat!$A$2</f>
        <v>Létavértes</v>
      </c>
      <c r="B42" s="115"/>
      <c r="C42" s="115"/>
      <c r="D42" s="115"/>
      <c r="E42" s="115"/>
      <c r="F42" s="115"/>
      <c r="G42" s="115"/>
      <c r="H42" s="115"/>
      <c r="I42" s="115" t="str">
        <f>adat!$A$2</f>
        <v>Létavértes</v>
      </c>
      <c r="J42" s="115"/>
      <c r="K42" s="115"/>
      <c r="L42" s="115"/>
      <c r="M42" s="115"/>
      <c r="N42" s="115"/>
      <c r="O42" s="115"/>
      <c r="P42" s="115"/>
      <c r="Q42" s="115" t="str">
        <f>adat!$A$2</f>
        <v>Létavértes</v>
      </c>
      <c r="R42" s="115"/>
      <c r="S42" s="115"/>
      <c r="T42" s="115"/>
      <c r="U42" s="115"/>
      <c r="V42" s="115"/>
      <c r="W42" s="115"/>
      <c r="X42" s="115"/>
      <c r="Y42" s="115" t="str">
        <f>adat!$A$2</f>
        <v>Létavértes</v>
      </c>
      <c r="Z42" s="115"/>
      <c r="AA42" s="115"/>
      <c r="AB42" s="115"/>
      <c r="AC42" s="115"/>
      <c r="AD42" s="115"/>
      <c r="AE42" s="115"/>
      <c r="AF42" s="115"/>
    </row>
    <row r="58" spans="1:48" ht="15" customHeight="1">
      <c r="AG58" s="12"/>
    </row>
    <row r="59" spans="1:48" ht="15" customHeight="1">
      <c r="A59" s="115" t="str">
        <f>adat!$A$14</f>
        <v>Büntető feljelentések száma</v>
      </c>
      <c r="B59" s="115"/>
      <c r="C59" s="115"/>
      <c r="D59" s="115"/>
      <c r="E59" s="115"/>
      <c r="F59" s="115"/>
      <c r="G59" s="115"/>
      <c r="H59" s="115"/>
      <c r="I59" s="115" t="s">
        <v>53</v>
      </c>
      <c r="J59" s="115"/>
      <c r="K59" s="115"/>
      <c r="L59" s="115"/>
      <c r="M59" s="115"/>
      <c r="N59" s="115"/>
      <c r="O59" s="115"/>
      <c r="P59" s="115"/>
      <c r="Q59" s="118" t="s">
        <v>72</v>
      </c>
      <c r="R59" s="118"/>
      <c r="S59" s="118"/>
      <c r="T59" s="118"/>
      <c r="U59" s="118"/>
      <c r="V59" s="118"/>
      <c r="W59" s="118"/>
      <c r="X59" s="118"/>
      <c r="Y59" s="117" t="s">
        <v>21</v>
      </c>
      <c r="Z59" s="117"/>
      <c r="AA59" s="117"/>
      <c r="AB59" s="117"/>
      <c r="AC59" s="117"/>
      <c r="AD59" s="117"/>
      <c r="AE59" s="117"/>
      <c r="AF59" s="117"/>
      <c r="AG59" s="114"/>
      <c r="AH59" s="114"/>
      <c r="AI59" s="114"/>
      <c r="AJ59" s="114"/>
      <c r="AK59" s="114"/>
      <c r="AL59" s="114"/>
      <c r="AM59" s="114"/>
      <c r="AN59" s="114"/>
      <c r="AO59" s="115"/>
      <c r="AP59" s="115"/>
      <c r="AQ59" s="115"/>
      <c r="AR59" s="115"/>
      <c r="AS59" s="115"/>
      <c r="AT59" s="115"/>
      <c r="AU59" s="115"/>
      <c r="AV59" s="115"/>
    </row>
    <row r="60" spans="1:48" ht="15" customHeight="1">
      <c r="A60" s="115" t="str">
        <f>adat!$A$1</f>
        <v>2010. és 2019–2023. statisztikai kimutatása</v>
      </c>
      <c r="B60" s="115"/>
      <c r="C60" s="115"/>
      <c r="D60" s="115"/>
      <c r="E60" s="115"/>
      <c r="F60" s="115"/>
      <c r="G60" s="115"/>
      <c r="H60" s="115"/>
      <c r="I60" s="114" t="str">
        <f>adat!$A$1</f>
        <v>2010. és 2019–2023. statisztikai kimutatása</v>
      </c>
      <c r="J60" s="114"/>
      <c r="K60" s="114"/>
      <c r="L60" s="114"/>
      <c r="M60" s="114"/>
      <c r="N60" s="114"/>
      <c r="O60" s="114"/>
      <c r="P60" s="114"/>
      <c r="Q60" s="114" t="str">
        <f>adat!$A$1</f>
        <v>2010. és 2019–2023. statisztikai kimutatása</v>
      </c>
      <c r="R60" s="114"/>
      <c r="S60" s="114"/>
      <c r="T60" s="114"/>
      <c r="U60" s="114"/>
      <c r="V60" s="114"/>
      <c r="W60" s="114"/>
      <c r="X60" s="114"/>
      <c r="Y60" s="115" t="str">
        <f>adat!$A$1</f>
        <v>2010. és 2019–2023. statisztikai kimutatása</v>
      </c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</row>
    <row r="61" spans="1:48" ht="15" customHeight="1">
      <c r="A61" s="115" t="str">
        <f>adat!$A$2</f>
        <v>Létavértes</v>
      </c>
      <c r="B61" s="115"/>
      <c r="C61" s="115"/>
      <c r="D61" s="115"/>
      <c r="E61" s="115"/>
      <c r="F61" s="115"/>
      <c r="G61" s="115"/>
      <c r="H61" s="115"/>
      <c r="I61" s="114" t="str">
        <f>adat!$A$2</f>
        <v>Létavértes</v>
      </c>
      <c r="J61" s="114"/>
      <c r="K61" s="114"/>
      <c r="L61" s="114"/>
      <c r="M61" s="114"/>
      <c r="N61" s="114"/>
      <c r="O61" s="114"/>
      <c r="P61" s="114"/>
      <c r="Q61" s="114" t="str">
        <f>adat!$A$2</f>
        <v>Létavértes</v>
      </c>
      <c r="R61" s="114"/>
      <c r="S61" s="114"/>
      <c r="T61" s="114"/>
      <c r="U61" s="114"/>
      <c r="V61" s="114"/>
      <c r="W61" s="114"/>
      <c r="X61" s="114"/>
      <c r="Y61" s="115" t="str">
        <f>adat!$A$2</f>
        <v>Létavértes</v>
      </c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</row>
    <row r="78" spans="1:48" ht="15" customHeight="1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</row>
    <row r="79" spans="1:48" ht="15" customHeight="1">
      <c r="A79" s="115" t="str">
        <f>adat!$A$18</f>
        <v>Egy főre jutó helyszíni bírság összege (Ft)</v>
      </c>
      <c r="B79" s="115"/>
      <c r="C79" s="115"/>
      <c r="D79" s="115"/>
      <c r="E79" s="115"/>
      <c r="F79" s="115"/>
      <c r="G79" s="115"/>
      <c r="H79" s="115"/>
      <c r="I79" s="115" t="str">
        <f>adat!$A$20</f>
        <v>Pozitív eredményű alkoholszonda alkalmazások száma</v>
      </c>
      <c r="J79" s="115"/>
      <c r="K79" s="115"/>
      <c r="L79" s="115"/>
      <c r="M79" s="115"/>
      <c r="N79" s="115"/>
      <c r="O79" s="115"/>
      <c r="P79" s="115"/>
      <c r="Q79" s="117" t="s">
        <v>22</v>
      </c>
      <c r="R79" s="117"/>
      <c r="S79" s="117"/>
      <c r="T79" s="117"/>
      <c r="U79" s="117"/>
      <c r="V79" s="117"/>
      <c r="W79" s="117"/>
      <c r="X79" s="117"/>
      <c r="Y79" s="117" t="s">
        <v>70</v>
      </c>
      <c r="Z79" s="117"/>
      <c r="AA79" s="117"/>
      <c r="AB79" s="117"/>
      <c r="AC79" s="117"/>
      <c r="AD79" s="117"/>
      <c r="AE79" s="117"/>
      <c r="AF79" s="117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</row>
    <row r="80" spans="1:48" ht="15" customHeight="1">
      <c r="A80" s="115" t="str">
        <f>adat!$A$1</f>
        <v>2010. és 2019–2023. statisztikai kimutatása</v>
      </c>
      <c r="B80" s="115"/>
      <c r="C80" s="115"/>
      <c r="D80" s="115"/>
      <c r="E80" s="115"/>
      <c r="F80" s="115"/>
      <c r="G80" s="115"/>
      <c r="H80" s="115"/>
      <c r="I80" s="115" t="str">
        <f>adat!$A$1</f>
        <v>2010. és 2019–2023. statisztikai kimutatása</v>
      </c>
      <c r="J80" s="115"/>
      <c r="K80" s="115"/>
      <c r="L80" s="115"/>
      <c r="M80" s="115"/>
      <c r="N80" s="115"/>
      <c r="O80" s="115"/>
      <c r="P80" s="115"/>
      <c r="Q80" s="115" t="str">
        <f>adat!$A$1</f>
        <v>2010. és 2019–2023. statisztikai kimutatása</v>
      </c>
      <c r="R80" s="115"/>
      <c r="S80" s="115"/>
      <c r="T80" s="115"/>
      <c r="U80" s="115"/>
      <c r="V80" s="115"/>
      <c r="W80" s="115"/>
      <c r="X80" s="115"/>
      <c r="Y80" s="115" t="str">
        <f>adat!$A$1</f>
        <v>2010. és 2019–2023. statisztikai kimutatása</v>
      </c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</row>
    <row r="81" spans="1:32" ht="15" customHeight="1">
      <c r="A81" s="115" t="str">
        <f>adat!$A$2</f>
        <v>Létavértes</v>
      </c>
      <c r="B81" s="115"/>
      <c r="C81" s="115"/>
      <c r="D81" s="115"/>
      <c r="E81" s="115"/>
      <c r="F81" s="115"/>
      <c r="G81" s="115"/>
      <c r="H81" s="115"/>
      <c r="I81" s="115" t="str">
        <f>adat!$A$2</f>
        <v>Létavértes</v>
      </c>
      <c r="J81" s="115"/>
      <c r="K81" s="115"/>
      <c r="L81" s="115"/>
      <c r="M81" s="115"/>
      <c r="N81" s="115"/>
      <c r="O81" s="115"/>
      <c r="P81" s="115"/>
      <c r="Q81" s="115" t="str">
        <f>adat!$A$2</f>
        <v>Létavértes</v>
      </c>
      <c r="R81" s="115"/>
      <c r="S81" s="115"/>
      <c r="T81" s="115"/>
      <c r="U81" s="115"/>
      <c r="V81" s="115"/>
      <c r="W81" s="115"/>
      <c r="X81" s="115"/>
      <c r="Y81" s="115" t="str">
        <f>adat!$A$2</f>
        <v>Létavértes</v>
      </c>
      <c r="Z81" s="115"/>
      <c r="AA81" s="115"/>
      <c r="AB81" s="115"/>
      <c r="AC81" s="115"/>
      <c r="AD81" s="115"/>
      <c r="AE81" s="115"/>
      <c r="AF81" s="115"/>
    </row>
    <row r="98" spans="1:40" ht="15" customHeight="1">
      <c r="A98" s="115" t="str">
        <f>adat!$A$22</f>
        <v>Rendészeti állomány közterületi szolgálati létszám (fő)</v>
      </c>
      <c r="B98" s="115"/>
      <c r="C98" s="115"/>
      <c r="D98" s="115"/>
      <c r="E98" s="115"/>
      <c r="F98" s="115"/>
      <c r="G98" s="115"/>
      <c r="H98" s="115"/>
      <c r="I98" s="115" t="str">
        <f>adat!$A$23</f>
        <v>Rendészeti állomány tényleges közterületi szolgálati idő (óra)</v>
      </c>
      <c r="J98" s="115"/>
      <c r="K98" s="115"/>
      <c r="L98" s="115"/>
      <c r="M98" s="115"/>
      <c r="N98" s="115"/>
      <c r="O98" s="115"/>
      <c r="P98" s="115"/>
      <c r="Q98" s="115" t="str">
        <f>adat!$A$38</f>
        <v>Ittasan okozott személysérüléses közúti közlekedési balesetek száma</v>
      </c>
      <c r="R98" s="115"/>
      <c r="S98" s="115"/>
      <c r="T98" s="115"/>
      <c r="U98" s="115"/>
      <c r="V98" s="115"/>
      <c r="W98" s="115"/>
      <c r="X98" s="115"/>
      <c r="Y98" s="115" t="str">
        <f>adat!$A$39</f>
        <v>Ittasan okozott személysérüléses közúti közlekedési balesetek aránya</v>
      </c>
      <c r="Z98" s="115"/>
      <c r="AA98" s="115"/>
      <c r="AB98" s="115"/>
      <c r="AC98" s="115"/>
      <c r="AD98" s="115"/>
      <c r="AE98" s="115"/>
      <c r="AF98" s="115"/>
      <c r="AG98" s="10"/>
      <c r="AH98" s="10"/>
      <c r="AI98" s="10"/>
      <c r="AJ98" s="10"/>
      <c r="AK98" s="10"/>
      <c r="AL98" s="10"/>
      <c r="AM98" s="10"/>
      <c r="AN98" s="10"/>
    </row>
    <row r="99" spans="1:40" ht="15" customHeight="1">
      <c r="A99" s="115" t="s">
        <v>46</v>
      </c>
      <c r="B99" s="115"/>
      <c r="C99" s="115"/>
      <c r="D99" s="115"/>
      <c r="E99" s="115"/>
      <c r="F99" s="115"/>
      <c r="G99" s="115"/>
      <c r="H99" s="115"/>
      <c r="I99" s="115" t="s">
        <v>46</v>
      </c>
      <c r="J99" s="115"/>
      <c r="K99" s="115"/>
      <c r="L99" s="115"/>
      <c r="M99" s="115"/>
      <c r="N99" s="115"/>
      <c r="O99" s="115"/>
      <c r="P99" s="115"/>
      <c r="Q99" s="115" t="str">
        <f>adat!$A$1</f>
        <v>2010. és 2019–2023. statisztikai kimutatása</v>
      </c>
      <c r="R99" s="115"/>
      <c r="S99" s="115"/>
      <c r="T99" s="115"/>
      <c r="U99" s="115"/>
      <c r="V99" s="115"/>
      <c r="W99" s="115"/>
      <c r="X99" s="115"/>
      <c r="Y99" s="115" t="str">
        <f>adat!$A$1</f>
        <v>2010. és 2019–2023. statisztikai kimutatása</v>
      </c>
      <c r="Z99" s="115"/>
      <c r="AA99" s="115"/>
      <c r="AB99" s="115"/>
      <c r="AC99" s="115"/>
      <c r="AD99" s="115"/>
      <c r="AE99" s="115"/>
      <c r="AF99" s="115"/>
      <c r="AG99" s="10"/>
      <c r="AH99" s="10"/>
      <c r="AI99" s="10"/>
      <c r="AJ99" s="10"/>
      <c r="AK99" s="10"/>
      <c r="AL99" s="10"/>
      <c r="AM99" s="10"/>
      <c r="AN99" s="10"/>
    </row>
    <row r="100" spans="1:40" ht="15" customHeight="1">
      <c r="A100" s="114" t="s">
        <v>74</v>
      </c>
      <c r="B100" s="114"/>
      <c r="C100" s="114"/>
      <c r="D100" s="114"/>
      <c r="E100" s="114"/>
      <c r="F100" s="114"/>
      <c r="G100" s="114"/>
      <c r="H100" s="114"/>
      <c r="I100" s="114" t="s">
        <v>74</v>
      </c>
      <c r="J100" s="114"/>
      <c r="K100" s="114"/>
      <c r="L100" s="114"/>
      <c r="M100" s="114"/>
      <c r="N100" s="114"/>
      <c r="O100" s="114"/>
      <c r="P100" s="114"/>
      <c r="Q100" s="115" t="str">
        <f>adat!$A$2</f>
        <v>Létavértes</v>
      </c>
      <c r="R100" s="115"/>
      <c r="S100" s="115"/>
      <c r="T100" s="115"/>
      <c r="U100" s="115"/>
      <c r="V100" s="115"/>
      <c r="W100" s="115"/>
      <c r="X100" s="115"/>
      <c r="Y100" s="115" t="str">
        <f>adat!$A$2</f>
        <v>Létavértes</v>
      </c>
      <c r="Z100" s="115"/>
      <c r="AA100" s="115"/>
      <c r="AB100" s="115"/>
      <c r="AC100" s="115"/>
      <c r="AD100" s="115"/>
      <c r="AE100" s="115"/>
      <c r="AF100" s="115"/>
    </row>
    <row r="117" spans="1:16" ht="15" customHeight="1">
      <c r="A117" s="115" t="str">
        <f>adat!$A$24</f>
        <v>Tulajdon elleni szabálysértési ügyek száma</v>
      </c>
      <c r="B117" s="115"/>
      <c r="C117" s="115"/>
      <c r="D117" s="115"/>
      <c r="E117" s="115"/>
      <c r="F117" s="115"/>
      <c r="G117" s="115"/>
      <c r="H117" s="115"/>
      <c r="I117" s="115" t="str">
        <f>adat!$A$25</f>
        <v>Tulajdon elleni szabálysértési ügyek felderítési mutatója</v>
      </c>
      <c r="J117" s="115"/>
      <c r="K117" s="115"/>
      <c r="L117" s="115"/>
      <c r="M117" s="115"/>
      <c r="N117" s="115"/>
      <c r="O117" s="115"/>
      <c r="P117" s="115"/>
    </row>
    <row r="118" spans="1:16" ht="15" customHeight="1">
      <c r="A118" s="115" t="s">
        <v>47</v>
      </c>
      <c r="B118" s="115"/>
      <c r="C118" s="115"/>
      <c r="D118" s="115"/>
      <c r="E118" s="115"/>
      <c r="F118" s="115"/>
      <c r="G118" s="115"/>
      <c r="H118" s="115"/>
      <c r="I118" s="115" t="s">
        <v>47</v>
      </c>
      <c r="J118" s="115"/>
      <c r="K118" s="115"/>
      <c r="L118" s="115"/>
      <c r="M118" s="115"/>
      <c r="N118" s="115"/>
      <c r="O118" s="115"/>
      <c r="P118" s="115"/>
    </row>
    <row r="119" spans="1:16" ht="15" customHeight="1">
      <c r="A119" s="115" t="str">
        <f>adat!$A$2</f>
        <v>Létavértes</v>
      </c>
      <c r="B119" s="115"/>
      <c r="C119" s="115"/>
      <c r="D119" s="115"/>
      <c r="E119" s="115"/>
      <c r="F119" s="115"/>
      <c r="G119" s="115"/>
      <c r="H119" s="115"/>
      <c r="I119" s="115" t="str">
        <f>adat!$A$2</f>
        <v>Létavértes</v>
      </c>
      <c r="J119" s="115"/>
      <c r="K119" s="115"/>
      <c r="L119" s="115"/>
      <c r="M119" s="115"/>
      <c r="N119" s="115"/>
      <c r="O119" s="115"/>
      <c r="P119" s="115"/>
    </row>
  </sheetData>
  <mergeCells count="115">
    <mergeCell ref="Q81:X81"/>
    <mergeCell ref="Y81:AF81"/>
    <mergeCell ref="Q42:X42"/>
    <mergeCell ref="Y42:AF42"/>
    <mergeCell ref="Y98:AF98"/>
    <mergeCell ref="Y99:AF99"/>
    <mergeCell ref="Y100:AF100"/>
    <mergeCell ref="AO59:AV59"/>
    <mergeCell ref="AO60:AV60"/>
    <mergeCell ref="AO61:AV61"/>
    <mergeCell ref="AG78:AN78"/>
    <mergeCell ref="AG79:AN79"/>
    <mergeCell ref="AG80:AN80"/>
    <mergeCell ref="AG59:AN59"/>
    <mergeCell ref="AG60:AN60"/>
    <mergeCell ref="AG61:AN61"/>
    <mergeCell ref="AO78:AV78"/>
    <mergeCell ref="AO79:AV79"/>
    <mergeCell ref="AO80:AV80"/>
    <mergeCell ref="Q98:X98"/>
    <mergeCell ref="Q99:X99"/>
    <mergeCell ref="Q100:X100"/>
    <mergeCell ref="Q78:X78"/>
    <mergeCell ref="Q79:X79"/>
    <mergeCell ref="A117:H117"/>
    <mergeCell ref="A118:H118"/>
    <mergeCell ref="A119:H119"/>
    <mergeCell ref="I117:P117"/>
    <mergeCell ref="I118:P118"/>
    <mergeCell ref="I119:P119"/>
    <mergeCell ref="A78:H78"/>
    <mergeCell ref="A79:H79"/>
    <mergeCell ref="A81:H81"/>
    <mergeCell ref="I98:P98"/>
    <mergeCell ref="I99:P99"/>
    <mergeCell ref="I100:P100"/>
    <mergeCell ref="A98:H98"/>
    <mergeCell ref="A99:H99"/>
    <mergeCell ref="A100:H100"/>
    <mergeCell ref="I78:P78"/>
    <mergeCell ref="I79:P79"/>
    <mergeCell ref="I80:P80"/>
    <mergeCell ref="A80:H80"/>
    <mergeCell ref="I81:P81"/>
    <mergeCell ref="A59:H59"/>
    <mergeCell ref="I59:P59"/>
    <mergeCell ref="I60:P60"/>
    <mergeCell ref="I61:P61"/>
    <mergeCell ref="A60:H60"/>
    <mergeCell ref="A61:H61"/>
    <mergeCell ref="I39:P39"/>
    <mergeCell ref="I40:P40"/>
    <mergeCell ref="I41:P41"/>
    <mergeCell ref="A39:H39"/>
    <mergeCell ref="A40:H40"/>
    <mergeCell ref="A41:H41"/>
    <mergeCell ref="A42:H42"/>
    <mergeCell ref="I42:P42"/>
    <mergeCell ref="I1:P1"/>
    <mergeCell ref="I2:P2"/>
    <mergeCell ref="I3:P3"/>
    <mergeCell ref="A1:H1"/>
    <mergeCell ref="A2:H2"/>
    <mergeCell ref="A3:H3"/>
    <mergeCell ref="A20:H20"/>
    <mergeCell ref="A21:H21"/>
    <mergeCell ref="A22:H22"/>
    <mergeCell ref="I20:P20"/>
    <mergeCell ref="I21:P21"/>
    <mergeCell ref="I22:P22"/>
    <mergeCell ref="Q39:X39"/>
    <mergeCell ref="Q40:X40"/>
    <mergeCell ref="Q41:X41"/>
    <mergeCell ref="Y40:AF40"/>
    <mergeCell ref="AG40:AN40"/>
    <mergeCell ref="AG41:AN41"/>
    <mergeCell ref="Y41:AF41"/>
    <mergeCell ref="Q1:X1"/>
    <mergeCell ref="Q2:X2"/>
    <mergeCell ref="Q3:X3"/>
    <mergeCell ref="Y1:AF1"/>
    <mergeCell ref="Y2:AF2"/>
    <mergeCell ref="Y3:AF3"/>
    <mergeCell ref="Q20:X20"/>
    <mergeCell ref="Q21:X21"/>
    <mergeCell ref="Q22:X22"/>
    <mergeCell ref="Y20:AF20"/>
    <mergeCell ref="Y21:AF21"/>
    <mergeCell ref="Y22:AF22"/>
    <mergeCell ref="Q80:X80"/>
    <mergeCell ref="Y78:AF78"/>
    <mergeCell ref="Y79:AF79"/>
    <mergeCell ref="Y80:AF80"/>
    <mergeCell ref="Q59:X59"/>
    <mergeCell ref="Q60:X60"/>
    <mergeCell ref="Q61:X61"/>
    <mergeCell ref="Y59:AF59"/>
    <mergeCell ref="Y60:AF60"/>
    <mergeCell ref="Y61:AF61"/>
    <mergeCell ref="AO40:AV40"/>
    <mergeCell ref="AO41:AV41"/>
    <mergeCell ref="AO1:AV1"/>
    <mergeCell ref="AO2:AV2"/>
    <mergeCell ref="AO3:AV3"/>
    <mergeCell ref="AG20:AN20"/>
    <mergeCell ref="AG21:AN21"/>
    <mergeCell ref="AO20:AV20"/>
    <mergeCell ref="AO21:AV21"/>
    <mergeCell ref="AO22:AV22"/>
    <mergeCell ref="AG39:AN39"/>
    <mergeCell ref="AO39:AV39"/>
    <mergeCell ref="AG1:AN1"/>
    <mergeCell ref="AG2:AN2"/>
    <mergeCell ref="AG3:AN3"/>
    <mergeCell ref="AG22:AN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adat</vt:lpstr>
      <vt:lpstr>diagram</vt:lpstr>
      <vt:lpstr>adat!Nyomtatási_terület</vt:lpstr>
      <vt:lpstr>diagram!Nyomtatási_terület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orfk</dc:creator>
  <cp:lastModifiedBy>user01</cp:lastModifiedBy>
  <cp:lastPrinted>2024-03-13T10:23:32Z</cp:lastPrinted>
  <dcterms:created xsi:type="dcterms:W3CDTF">2015-02-20T09:00:17Z</dcterms:created>
  <dcterms:modified xsi:type="dcterms:W3CDTF">2024-05-21T12:29:27Z</dcterms:modified>
</cp:coreProperties>
</file>